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840" windowWidth="9600" windowHeight="2985"/>
  </bookViews>
  <sheets>
    <sheet name="фев 2018" sheetId="3" r:id="rId1"/>
    <sheet name="Лист2" sheetId="2" state="hidden" r:id="rId2"/>
  </sheets>
  <definedNames>
    <definedName name="_xlnm._FilterDatabase" localSheetId="0" hidden="1">'фев 2018'!$H$1:$H$93</definedName>
    <definedName name="M">Лист2!$B$2:$B$13</definedName>
  </definedNames>
  <calcPr calcId="145621"/>
</workbook>
</file>

<file path=xl/calcChain.xml><?xml version="1.0" encoding="utf-8"?>
<calcChain xmlns="http://schemas.openxmlformats.org/spreadsheetml/2006/main">
  <c r="V24" i="3" l="1"/>
  <c r="R24" i="3"/>
  <c r="I24" i="3"/>
  <c r="V23" i="3"/>
  <c r="R23" i="3"/>
  <c r="I23" i="3"/>
  <c r="V22" i="3"/>
  <c r="R22" i="3"/>
  <c r="I22" i="3"/>
  <c r="V20" i="3"/>
  <c r="R20" i="3"/>
  <c r="I20" i="3"/>
  <c r="V49" i="3"/>
  <c r="R49" i="3"/>
  <c r="I49" i="3"/>
  <c r="V51" i="3"/>
  <c r="R51" i="3"/>
  <c r="I51" i="3"/>
  <c r="V50" i="3"/>
  <c r="R50" i="3"/>
  <c r="I50" i="3"/>
  <c r="V42" i="3"/>
  <c r="R42" i="3"/>
  <c r="I42" i="3"/>
  <c r="V43" i="3"/>
  <c r="R43" i="3"/>
  <c r="I43" i="3"/>
  <c r="V58" i="3"/>
  <c r="R58" i="3"/>
  <c r="I58" i="3"/>
  <c r="V61" i="3"/>
  <c r="R61" i="3"/>
  <c r="I61" i="3"/>
  <c r="V59" i="3"/>
  <c r="R59" i="3"/>
  <c r="I59" i="3"/>
  <c r="V62" i="3"/>
  <c r="R62" i="3"/>
  <c r="I62" i="3"/>
  <c r="V63" i="3"/>
  <c r="R63" i="3"/>
  <c r="I63" i="3"/>
  <c r="V25" i="3"/>
  <c r="R25" i="3"/>
  <c r="I25" i="3"/>
  <c r="V13" i="3" l="1"/>
  <c r="R13" i="3"/>
  <c r="I13" i="3"/>
  <c r="V12" i="3"/>
  <c r="R12" i="3"/>
  <c r="I12" i="3"/>
  <c r="V15" i="3" l="1"/>
  <c r="R15" i="3"/>
  <c r="I15" i="3"/>
  <c r="V19" i="3"/>
  <c r="R19" i="3"/>
  <c r="I19" i="3"/>
  <c r="V38" i="3"/>
  <c r="R38" i="3"/>
  <c r="I38" i="3"/>
  <c r="V39" i="3"/>
  <c r="R39" i="3"/>
  <c r="I39" i="3"/>
  <c r="V41" i="3"/>
  <c r="R41" i="3"/>
  <c r="I41" i="3"/>
  <c r="V44" i="3"/>
  <c r="R44" i="3"/>
  <c r="I44" i="3"/>
  <c r="V48" i="3"/>
  <c r="R48" i="3"/>
  <c r="I48" i="3"/>
  <c r="V14" i="3"/>
  <c r="R14" i="3"/>
  <c r="I14" i="3"/>
  <c r="I86" i="3" l="1"/>
  <c r="I81" i="3" l="1"/>
  <c r="R81" i="3"/>
  <c r="V81" i="3"/>
  <c r="I76" i="3"/>
  <c r="R76" i="3"/>
  <c r="V76" i="3"/>
  <c r="I72" i="3"/>
  <c r="R72" i="3"/>
  <c r="V72" i="3"/>
  <c r="I67" i="3"/>
  <c r="R67" i="3"/>
  <c r="V67" i="3"/>
  <c r="I17" i="3" l="1"/>
  <c r="R17" i="3"/>
  <c r="V17" i="3"/>
  <c r="V66" i="3" l="1"/>
  <c r="R66" i="3"/>
  <c r="I66" i="3"/>
  <c r="V65" i="3"/>
  <c r="R65" i="3"/>
  <c r="I65" i="3"/>
  <c r="I57" i="3"/>
  <c r="V56" i="3"/>
  <c r="R56" i="3"/>
  <c r="I56" i="3"/>
  <c r="V60" i="3"/>
  <c r="R60" i="3"/>
  <c r="I60" i="3"/>
  <c r="I55" i="3"/>
  <c r="V54" i="3"/>
  <c r="R54" i="3"/>
  <c r="I54" i="3"/>
  <c r="I29" i="3" l="1"/>
  <c r="V21" i="3" l="1"/>
  <c r="R21" i="3"/>
  <c r="I21" i="3"/>
  <c r="I31" i="3"/>
  <c r="I26" i="3"/>
  <c r="V84" i="3" l="1"/>
  <c r="R84" i="3"/>
  <c r="V83" i="3"/>
  <c r="R83" i="3"/>
  <c r="V82" i="3"/>
  <c r="R82" i="3"/>
  <c r="V80" i="3"/>
  <c r="R80" i="3"/>
  <c r="V79" i="3"/>
  <c r="R79" i="3"/>
  <c r="V78" i="3"/>
  <c r="R78" i="3"/>
  <c r="V77" i="3"/>
  <c r="R77" i="3"/>
  <c r="V75" i="3"/>
  <c r="R75" i="3"/>
  <c r="V74" i="3"/>
  <c r="R74" i="3"/>
  <c r="V73" i="3"/>
  <c r="R73" i="3"/>
  <c r="V71" i="3"/>
  <c r="R71" i="3"/>
  <c r="V70" i="3"/>
  <c r="R70" i="3"/>
  <c r="V69" i="3"/>
  <c r="R69" i="3"/>
  <c r="V68" i="3"/>
  <c r="R68" i="3"/>
  <c r="V64" i="3"/>
  <c r="R64" i="3"/>
  <c r="V55" i="3"/>
  <c r="R55" i="3"/>
  <c r="V53" i="3"/>
  <c r="R53" i="3"/>
  <c r="V52" i="3"/>
  <c r="R52" i="3"/>
  <c r="V47" i="3"/>
  <c r="R47" i="3"/>
  <c r="V46" i="3"/>
  <c r="R46" i="3"/>
  <c r="V45" i="3"/>
  <c r="R45" i="3"/>
  <c r="V36" i="3"/>
  <c r="R36" i="3"/>
  <c r="V35" i="3"/>
  <c r="R35" i="3"/>
  <c r="V34" i="3"/>
  <c r="R34" i="3"/>
  <c r="V18" i="3"/>
  <c r="R18" i="3"/>
  <c r="V30" i="3"/>
  <c r="R30" i="3"/>
  <c r="V28" i="3"/>
  <c r="R28" i="3"/>
  <c r="V27" i="3"/>
  <c r="R27" i="3"/>
  <c r="I18" i="3"/>
  <c r="I34" i="3"/>
  <c r="I35" i="3"/>
  <c r="I47" i="3"/>
  <c r="I52" i="3"/>
  <c r="I46" i="3"/>
  <c r="I70" i="3"/>
  <c r="I73" i="3"/>
  <c r="I71" i="3"/>
  <c r="I68" i="3"/>
  <c r="I75" i="3"/>
  <c r="I77" i="3"/>
  <c r="I84" i="3"/>
  <c r="I36" i="3"/>
  <c r="I83" i="3"/>
  <c r="I82" i="3"/>
  <c r="I79" i="3"/>
  <c r="I64" i="3"/>
  <c r="I53" i="3"/>
  <c r="I45" i="3"/>
  <c r="I69" i="3"/>
  <c r="V32" i="3" l="1"/>
  <c r="R32" i="3"/>
  <c r="I32" i="3"/>
  <c r="I30" i="3"/>
  <c r="I27" i="3"/>
  <c r="I28" i="3"/>
  <c r="R16" i="3"/>
  <c r="V16" i="3"/>
  <c r="R33" i="3"/>
  <c r="V33" i="3"/>
  <c r="R37" i="3"/>
  <c r="V37" i="3"/>
  <c r="R40" i="3"/>
  <c r="V40" i="3"/>
  <c r="I16" i="3" l="1"/>
  <c r="I11" i="3"/>
  <c r="R11" i="3"/>
  <c r="V11" i="3"/>
  <c r="I78" i="3" l="1"/>
  <c r="I80" i="3"/>
  <c r="I74" i="3"/>
  <c r="I40" i="3"/>
  <c r="I37" i="3"/>
  <c r="I33" i="3"/>
  <c r="I85" i="3" l="1"/>
  <c r="I88" i="3"/>
  <c r="I89" i="3"/>
</calcChain>
</file>

<file path=xl/sharedStrings.xml><?xml version="1.0" encoding="utf-8"?>
<sst xmlns="http://schemas.openxmlformats.org/spreadsheetml/2006/main" count="768" uniqueCount="288">
  <si>
    <t>Данные о факте прекращения передачи электрической энергии</t>
  </si>
  <si>
    <t>Данные о масштабе прекращения передачи электрической энергии в сетевой организации</t>
  </si>
  <si>
    <t>Перечень смежных сетевых организаций, затронутых прекращением передачи электрической энергии</t>
  </si>
  <si>
    <t>Данные о причинах прекращения передачи электрической энергии и их расследовании</t>
  </si>
  <si>
    <t>Учет в  показателях надежности, в т.ч. индикативных показателях наджености (0 - нет, 1 - да)</t>
  </si>
  <si>
    <t>Номер прекращения передачи электрической энергии / Номер итоговой строки</t>
  </si>
  <si>
    <t xml:space="preserve">Наименование структурной единицы сетевой организации </t>
  </si>
  <si>
    <t xml:space="preserve"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 </t>
  </si>
  <si>
    <t>Высший класс напряжения отключенного оборудования сетевой организации, кВ</t>
  </si>
  <si>
    <t>Время и дата начала прекращения передачи электрической энергии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</si>
  <si>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</si>
  <si>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Продолжительность прекращения передачи электрической энергии, час</t>
  </si>
  <si>
    <t>Перечень потребителей 1-й и 2-й категорий надежности, в отношении которых произошло полное ограничение режима потребления электрической энергии</t>
  </si>
  <si>
    <t>Перечень потребителей 1-й и 2-й категорий надежности, в отношении которых произошло частичное ограничение режима потребления электрической энергии</t>
  </si>
  <si>
    <t>Количество точек поставки потребителей услуг сетевой организации, в отношении которых произошел перерыв электроснабжения, шт., в том числе: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</si>
  <si>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</si>
  <si>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ВСЕГО</t>
  </si>
  <si>
    <t>в разделении категорий надежности потребителей электрической энергии</t>
  </si>
  <si>
    <t>в разделении уровней напряжения ЭПУ потребителя электрической энергии</t>
  </si>
  <si>
    <t>Смежные сетевые организации и производители электрической энергии</t>
  </si>
  <si>
    <t>Номер и дата акта расследования технологического нарушения, записи в оперативном журнале</t>
  </si>
  <si>
    <t>Код организационной причины аварии</t>
  </si>
  <si>
    <t>Код технической причины повреждения оборудования</t>
  </si>
  <si>
    <t>1-я категория надежности</t>
  </si>
  <si>
    <t>2-я категория надежности</t>
  </si>
  <si>
    <t>3-я категория надежности</t>
  </si>
  <si>
    <t>ВН (110 кВ и выше)</t>
  </si>
  <si>
    <t>СН1 (35 кВ)</t>
  </si>
  <si>
    <t>СН2 (6-20 кВ)</t>
  </si>
  <si>
    <t>НН (0,22- 1 кВ)</t>
  </si>
  <si>
    <t>январь</t>
  </si>
  <si>
    <t>февраль</t>
  </si>
  <si>
    <t xml:space="preserve">март 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</si>
  <si>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</si>
  <si>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</si>
  <si>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</si>
  <si>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</si>
  <si>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</si>
  <si>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</si>
  <si>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</si>
  <si>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</si>
  <si>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</si>
  <si>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Признак АПВ (1 - Успешно/0 - Не успешно/2 - Отсутствует)</t>
  </si>
  <si>
    <t>Признак АВР (1 - Успешно/0 - Не успешно/2 - Отсутствует)</t>
  </si>
  <si>
    <t>Вид объекта: КЛ, ВЛ, ПС, ТП, РП, КВЛ</t>
  </si>
  <si>
    <t>Перечень объектов электросетевого хозяйства, отключение которых приивело к прекращению передачи электрической энергии потребителям услуг (ПС, ТП, РП, ВЛ, КЛ, КВЛ)</t>
  </si>
  <si>
    <t>Восточный РЭС</t>
  </si>
  <si>
    <t>Северный РЭС</t>
  </si>
  <si>
    <t>Океанский РЭС</t>
  </si>
  <si>
    <t>Центральный РЭС</t>
  </si>
  <si>
    <t>КЛ</t>
  </si>
  <si>
    <t>0</t>
  </si>
  <si>
    <t>ИТОГО по всем прекращениям передачи электрической энергии за отчетный период:</t>
  </si>
  <si>
    <t>И</t>
  </si>
  <si>
    <t>- по ограничениям, связанным с проведением ремонтных работ</t>
  </si>
  <si>
    <t>П</t>
  </si>
  <si>
    <t>- по аварийным ограничениям</t>
  </si>
  <si>
    <t>А</t>
  </si>
  <si>
    <t>- по внерегламентным отключениям</t>
  </si>
  <si>
    <t>В</t>
  </si>
  <si>
    <t>- по внерегламентным отключениям, учитываемым при расчете индикативных показателей надежности</t>
  </si>
  <si>
    <t>В1</t>
  </si>
  <si>
    <t>Начальник ОДС ПП ЭЭС МУПВ "ВПЭС"                                                        Ковалёв А.Е.</t>
  </si>
  <si>
    <t>МУПВ "ВПЭС"</t>
  </si>
  <si>
    <t>ТП</t>
  </si>
  <si>
    <t>ВЛ</t>
  </si>
  <si>
    <t>Вид прекращения передачи электроэнергии (П, А, В, В1, БО)</t>
  </si>
  <si>
    <t>Подстанция</t>
  </si>
  <si>
    <t>Фидер</t>
  </si>
  <si>
    <t>Характеристика аварии (отказа)</t>
  </si>
  <si>
    <t>Отказавший узел или элемент оборудования, линии, подстанции</t>
  </si>
  <si>
    <t>Принадлежность</t>
  </si>
  <si>
    <t>Количество отключённых трансформаторных подстанций</t>
  </si>
  <si>
    <t>Город</t>
  </si>
  <si>
    <t>Пригород</t>
  </si>
  <si>
    <t>Мероприятия по ликвидации аварии</t>
  </si>
  <si>
    <t>Объем недопоставленной в результате аварийных отключений электрической энергии, кВт*час</t>
  </si>
  <si>
    <t>Переключение отключенных ТП на электроснабжение от резервных линий. Восстановление поврежденного участка</t>
  </si>
  <si>
    <t>Ц</t>
  </si>
  <si>
    <t>аб</t>
  </si>
  <si>
    <t>ПС</t>
  </si>
  <si>
    <t>-</t>
  </si>
  <si>
    <t>ТЦ</t>
  </si>
  <si>
    <t>БО</t>
  </si>
  <si>
    <t>С</t>
  </si>
  <si>
    <t>Авария ДРСК</t>
  </si>
  <si>
    <t>Седанка</t>
  </si>
  <si>
    <t>ПС "А" 1С</t>
  </si>
  <si>
    <t>2Р</t>
  </si>
  <si>
    <t xml:space="preserve">Повреждение КЛ </t>
  </si>
  <si>
    <t>Спутник</t>
  </si>
  <si>
    <t>РТП 30</t>
  </si>
  <si>
    <t>Чайка</t>
  </si>
  <si>
    <t>РТП 46</t>
  </si>
  <si>
    <t>МГ</t>
  </si>
  <si>
    <t>Опред. 1Ф КЗ на секц.</t>
  </si>
  <si>
    <t>РТП 58</t>
  </si>
  <si>
    <t>Угловая</t>
  </si>
  <si>
    <t>Повреждение КЛ</t>
  </si>
  <si>
    <t>- без отключения электроэнергии</t>
  </si>
  <si>
    <t>РТП 24</t>
  </si>
  <si>
    <t>РТП 64 КЛ №1</t>
  </si>
  <si>
    <t xml:space="preserve">ПС "Спутник" </t>
  </si>
  <si>
    <t>Опробование действия приводов на ПС (ДРСК)</t>
  </si>
  <si>
    <t>Ф-10 ПС РТП 64 ТП 2602 - ТП 2603</t>
  </si>
  <si>
    <t>РТП 64</t>
  </si>
  <si>
    <t>Был примят</t>
  </si>
  <si>
    <t>ТП 2602 - ТП 2603</t>
  </si>
  <si>
    <t xml:space="preserve"> ПС "Эгершельд" 2С</t>
  </si>
  <si>
    <t>Эгершельд</t>
  </si>
  <si>
    <t>2С 6кВ ПС "Эгершельд"</t>
  </si>
  <si>
    <t>ПС "Угловая"</t>
  </si>
  <si>
    <t>ВЛ 35кВ 1Ф КЗ</t>
  </si>
  <si>
    <t xml:space="preserve">ПС "Угловая" </t>
  </si>
  <si>
    <t xml:space="preserve">ПС "Эгершельд" </t>
  </si>
  <si>
    <t>Отключение ПС Эгершельд авария в сетях ДРСК</t>
  </si>
  <si>
    <t>Залив</t>
  </si>
  <si>
    <t>Ф-18 ПС "Залив"</t>
  </si>
  <si>
    <t>Повреждение не обнаружено</t>
  </si>
  <si>
    <t>ТП 15 РУ 6 Кв , замело снегом + повр. Тр-рная перемычка №1</t>
  </si>
  <si>
    <t>Ф-19 ПС "Залив"</t>
  </si>
  <si>
    <t>Ф-23 ПС "Залив" ТП 172</t>
  </si>
  <si>
    <t>ПС - ТП 172 КЛ №1</t>
  </si>
  <si>
    <t xml:space="preserve">Ф-20 ПС "Залив" </t>
  </si>
  <si>
    <t>откл Ф-20, 22</t>
  </si>
  <si>
    <t>ТП 14 Т1 выброс масла,аварийное отключение</t>
  </si>
  <si>
    <t xml:space="preserve">Ф-27 ПС "РТП 30" ТП 4683 - 4108  </t>
  </si>
  <si>
    <t>ТП 4683 - 4108</t>
  </si>
  <si>
    <t>Ок</t>
  </si>
  <si>
    <t xml:space="preserve"> ПС "ТЦ"</t>
  </si>
  <si>
    <t xml:space="preserve">Определение 1Ф КЗ </t>
  </si>
  <si>
    <t>Ф-15,18,20,22,23,24</t>
  </si>
  <si>
    <t>0.4</t>
  </si>
  <si>
    <t>ПС ТП 95</t>
  </si>
  <si>
    <t>Ф-17 ПС "Горностай" ТП -2680</t>
  </si>
  <si>
    <t>Горностай</t>
  </si>
  <si>
    <t>Авария ОЭ</t>
  </si>
  <si>
    <t>Откл. ТП-2680</t>
  </si>
  <si>
    <t xml:space="preserve">Ф-21 ПС "РТП 58" </t>
  </si>
  <si>
    <t xml:space="preserve">Ф-4 ПС "РТП 58" </t>
  </si>
  <si>
    <t>ТП 266 - 90</t>
  </si>
  <si>
    <t xml:space="preserve">Ф-22 ПС "РП 2"  </t>
  </si>
  <si>
    <t>РП 2</t>
  </si>
  <si>
    <t>Повреждений не обнаружено</t>
  </si>
  <si>
    <t>ТП 1107 - РП 52</t>
  </si>
  <si>
    <t>Откл. 2 секция Ф 8,9,10.</t>
  </si>
  <si>
    <t>ТП 4696 - ТП 4839</t>
  </si>
  <si>
    <t>Ф-15  ПС "ТЦ"</t>
  </si>
  <si>
    <t>ТП 244 - 244А</t>
  </si>
  <si>
    <t>Ф-22  ПС "ТЦ"</t>
  </si>
  <si>
    <t>ТП 244</t>
  </si>
  <si>
    <t>Откл. ТП 244 - 244А залито водой</t>
  </si>
  <si>
    <t>Ф-20 ПС "Залив"  ТП 422</t>
  </si>
  <si>
    <t>Ф-9 ПС "РТП 43"  ТП 39</t>
  </si>
  <si>
    <t>РТП 43</t>
  </si>
  <si>
    <t>Повреждение ВЛ</t>
  </si>
  <si>
    <t>ТП 39 - 190</t>
  </si>
  <si>
    <t>Ф-15 ПС "Орлинная" ТП 168</t>
  </si>
  <si>
    <t>Орлинная</t>
  </si>
  <si>
    <t>ТП 168 - ТП 455</t>
  </si>
  <si>
    <t>ПС "ТЦ"</t>
  </si>
  <si>
    <t>Откл. ПС</t>
  </si>
  <si>
    <t>Ф-204 ПС "2Р" ТП 1571</t>
  </si>
  <si>
    <t>ТП 1571 - ТП 1997</t>
  </si>
  <si>
    <t>Ф-13 ПС "МГ" РТП 46</t>
  </si>
  <si>
    <t>Ф-14 ПС "Седанка" ТП1643</t>
  </si>
  <si>
    <t>Сбита опора</t>
  </si>
  <si>
    <t>ТП 1643 - ТП 1700</t>
  </si>
  <si>
    <t>Ф-18 ПС "Эгершельд" ТП 39</t>
  </si>
  <si>
    <t xml:space="preserve">ТП 39 </t>
  </si>
  <si>
    <t>Ф-2 ПС "Эгершельд" ТП 39</t>
  </si>
  <si>
    <t>ТП 39</t>
  </si>
  <si>
    <t>Ф-4 ПС "Академ" ТП 1599</t>
  </si>
  <si>
    <t>Академический</t>
  </si>
  <si>
    <t>ТП 1599 - ТП 1452</t>
  </si>
  <si>
    <t>Ф-15 ПС "Орлинная" ТП 167</t>
  </si>
  <si>
    <t>ТП - 167 - 168</t>
  </si>
  <si>
    <t>Ф-11 ПС "А" РТП 34</t>
  </si>
  <si>
    <t>РТП 34</t>
  </si>
  <si>
    <t>Ф-13 ПС "А" РТП 34</t>
  </si>
  <si>
    <t>1С определение 1 Ф к.з. Ф  1,2,3,4.</t>
  </si>
  <si>
    <t>Ф-9 ПС "РТП 24" ТП 2872</t>
  </si>
  <si>
    <t>ТП 2872</t>
  </si>
  <si>
    <t>Ф-7 ПС "Чайка" ТП 1703</t>
  </si>
  <si>
    <t>РТП 23 - ТП 1703</t>
  </si>
  <si>
    <t>Ф-8 ПС "Лазурная" ТП 4025</t>
  </si>
  <si>
    <t>Лазурная</t>
  </si>
  <si>
    <t>Повреждение в ТП 4025</t>
  </si>
  <si>
    <t xml:space="preserve">Ф-14 ПС "ВТЭЦ-1" </t>
  </si>
  <si>
    <t>ВТЭЦ-1</t>
  </si>
  <si>
    <t>Откл. Для того чтобы откл. ЛРВ Ф-15</t>
  </si>
  <si>
    <t>Ф-21 ПС "Голубинка" ТП 309</t>
  </si>
  <si>
    <t>Голубинка</t>
  </si>
  <si>
    <t>ПС - ТП 309</t>
  </si>
  <si>
    <t xml:space="preserve">Повреждение тр-ра в ТП 4025 </t>
  </si>
  <si>
    <t>ПС "Океанская"</t>
  </si>
  <si>
    <t>Океанская</t>
  </si>
  <si>
    <t>Ф-13 ПС "А" ТП 2778 - РТП 34</t>
  </si>
  <si>
    <t>ТП 2778 РТП 34</t>
  </si>
  <si>
    <t>Ф-8 ПС "Океанская" ТП 4839 - ТП 4696</t>
  </si>
  <si>
    <t>ТП 1578</t>
  </si>
  <si>
    <t>ТП 1476</t>
  </si>
  <si>
    <t>ТП 1608 ВЛ гр.Семирадского</t>
  </si>
  <si>
    <t>ТП 1107, секция тр-ра №1</t>
  </si>
  <si>
    <t>РТП 62, секция тр-ра №1</t>
  </si>
  <si>
    <t>ТП 1596</t>
  </si>
  <si>
    <t>ТП 1510</t>
  </si>
  <si>
    <t>ТП 1445</t>
  </si>
  <si>
    <t>Форма 8.1 - Журнал учёта данных первичной информации по всем прекращениям передачи электрической энергии, произошедших на объектах электросетевых организаций  за МАРТ 2018г.</t>
  </si>
  <si>
    <t>02.03.2018  11:08 №103</t>
  </si>
  <si>
    <t>3.4.9</t>
  </si>
  <si>
    <t>4.21</t>
  </si>
  <si>
    <t>06.03.2018  1:36 №106</t>
  </si>
  <si>
    <t>07.03.2018  20:20 №107</t>
  </si>
  <si>
    <t>07.03.2018  23:17 №108</t>
  </si>
  <si>
    <t>08.03.2018  3:53 №109</t>
  </si>
  <si>
    <t>08.03.2018  12:35 №110</t>
  </si>
  <si>
    <t>09.03.2018  1:40 №111</t>
  </si>
  <si>
    <t>09.03.2018  1:40 №112</t>
  </si>
  <si>
    <t>09.03.2018  2:39 №114</t>
  </si>
  <si>
    <t>09.03.2018  5:05 №115</t>
  </si>
  <si>
    <t>11.03.2018  22:10 №117</t>
  </si>
  <si>
    <t>11.03.2018  15:30 №118</t>
  </si>
  <si>
    <t>13.03.2018  7:17 №120</t>
  </si>
  <si>
    <t>13.03.2018  16:40 №121</t>
  </si>
  <si>
    <t>14.03.2018  6:25 №123</t>
  </si>
  <si>
    <t>15.03.2018  23:00 №125</t>
  </si>
  <si>
    <t>16.03.2018  0:39 №127</t>
  </si>
  <si>
    <t>16.03.2018  0:39 №128</t>
  </si>
  <si>
    <t>16.03.2018  0:39 №129</t>
  </si>
  <si>
    <t>16.03.2018  10:55 №130</t>
  </si>
  <si>
    <t>17.03.2018  1:00 №131</t>
  </si>
  <si>
    <t>18.03.2018  14:21 №133</t>
  </si>
  <si>
    <t>18.03.2018  14:53 №134</t>
  </si>
  <si>
    <t>22.03.2018  0:55 №145</t>
  </si>
  <si>
    <t>22.03.2018  14:10 №148</t>
  </si>
  <si>
    <t>22.03.2018  14:10 №149</t>
  </si>
  <si>
    <t>24.03.2018  0:41 №150</t>
  </si>
  <si>
    <t>25.03.2018  16:15 №152</t>
  </si>
  <si>
    <t>Ф-76 ПС"Волна" Ф-11 РТП 63 - ТП 1373</t>
  </si>
  <si>
    <t>№27 05.03.2018</t>
  </si>
  <si>
    <t>3.4.14</t>
  </si>
  <si>
    <t>4.12</t>
  </si>
  <si>
    <t>Волна</t>
  </si>
  <si>
    <t>Ф-11 РТП 63 - ТП 1373</t>
  </si>
  <si>
    <t>Ф-23 ПС "ТЦ" ТП 347 - ТП 226</t>
  </si>
  <si>
    <t>№28 05.03.2018</t>
  </si>
  <si>
    <t>ТП 347 - ТП 226</t>
  </si>
  <si>
    <t>№29 07.03.2018</t>
  </si>
  <si>
    <t>№30 14.03.2018</t>
  </si>
  <si>
    <t>№31 15.03.2018</t>
  </si>
  <si>
    <t>№32 16.03.2018</t>
  </si>
  <si>
    <t>РП 52</t>
  </si>
  <si>
    <t xml:space="preserve">Ф-1 ПС "РП 52" </t>
  </si>
  <si>
    <t>№33 20.03.2018</t>
  </si>
  <si>
    <t>№34 20.03.2018</t>
  </si>
  <si>
    <t>№35 21.03.2018</t>
  </si>
  <si>
    <t>№36 23.03.2018</t>
  </si>
  <si>
    <t>№37 21.03.2018</t>
  </si>
  <si>
    <t>№38 23.03.2018</t>
  </si>
  <si>
    <t>№39 23.03.2018</t>
  </si>
  <si>
    <t>3.4.8</t>
  </si>
  <si>
    <t>4.4</t>
  </si>
  <si>
    <t>№40 23.03.2018</t>
  </si>
  <si>
    <t>№41 26.03.2018</t>
  </si>
  <si>
    <t>№42 27.03.2018</t>
  </si>
  <si>
    <t>№43 27.03.2018</t>
  </si>
  <si>
    <t>№44 27.03.2018</t>
  </si>
  <si>
    <t>№45 27.03.2018</t>
  </si>
  <si>
    <t>№46 29.03.2018</t>
  </si>
  <si>
    <t>ТП 4706 ВЛ гр.Грязелечебница</t>
  </si>
  <si>
    <t>ТП 4503</t>
  </si>
  <si>
    <t>ТП 4341 ВЛ гр.Лиманная</t>
  </si>
  <si>
    <t>ТП 4405</t>
  </si>
  <si>
    <t>ТП 4930 ВЛ гр.9 Джамбула</t>
  </si>
  <si>
    <t>ТП 4935 тр-р №1</t>
  </si>
  <si>
    <t>ТП 4735 ВЛ гр.Хвойная</t>
  </si>
  <si>
    <t>ТП 4014</t>
  </si>
  <si>
    <t>ТП 4017</t>
  </si>
  <si>
    <t>РТП 23 ВЛ гр. Восьмая</t>
  </si>
  <si>
    <t>ТП 4753</t>
  </si>
  <si>
    <t>ТП 4735 КЛ гр. 4й Ключ</t>
  </si>
  <si>
    <t>ТП 4611</t>
  </si>
  <si>
    <t>Отключение РУ 0.4 в ТП 95 по секции тр-ра №2 - замена рубильника</t>
  </si>
  <si>
    <t>Ошибка персонала при переключениях</t>
  </si>
  <si>
    <t>Откл. ТП 81, 422, 202, 14</t>
  </si>
  <si>
    <t>Откл. 1 секция</t>
  </si>
  <si>
    <t>Откл. ТП 4025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</si>
</sst>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Arial Narrow"/>
      <family val="2"/>
      <charset val="204"/>
    </font>
    <font>
      <sz val="14"/>
      <color rgb="FF00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u/>
      <sz val="12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6" fillId="0" borderId="0"/>
  </cellStyleXfs>
  <cellXfs count="84">
    <xf numFmtId="0" fontId="0" fillId="0" borderId="0" xfId="0"/>
    <xf numFmtId="0" fontId="9" fillId="0" borderId="16" xfId="0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0" fontId="10" fillId="0" borderId="20" xfId="0" applyFont="1" applyFill="1" applyBorder="1" applyAlignment="1">
      <alignment horizontal="center" vertical="center" wrapText="1"/>
    </xf>
    <xf numFmtId="0" fontId="13" fillId="0" borderId="18" xfId="0" applyNumberFormat="1" applyFont="1" applyFill="1" applyBorder="1" applyAlignment="1">
      <alignment horizontal="center"/>
    </xf>
    <xf numFmtId="0" fontId="0" fillId="0" borderId="18" xfId="0" applyFont="1" applyFill="1" applyBorder="1"/>
    <xf numFmtId="0" fontId="10" fillId="0" borderId="18" xfId="0" applyNumberFormat="1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 vertical="center"/>
    </xf>
    <xf numFmtId="49" fontId="13" fillId="0" borderId="18" xfId="0" applyNumberFormat="1" applyFont="1" applyFill="1" applyBorder="1" applyAlignment="1">
      <alignment horizontal="center"/>
    </xf>
    <xf numFmtId="49" fontId="10" fillId="0" borderId="20" xfId="0" applyNumberFormat="1" applyFont="1" applyFill="1" applyBorder="1" applyAlignment="1">
      <alignment horizontal="center" vertical="center" wrapText="1"/>
    </xf>
    <xf numFmtId="49" fontId="10" fillId="0" borderId="18" xfId="0" applyNumberFormat="1" applyFont="1" applyFill="1" applyBorder="1" applyAlignment="1">
      <alignment horizontal="center"/>
    </xf>
    <xf numFmtId="0" fontId="1" fillId="2" borderId="0" xfId="0" applyFont="1" applyFill="1"/>
    <xf numFmtId="0" fontId="2" fillId="2" borderId="0" xfId="0" applyFont="1" applyFill="1" applyBorder="1" applyAlignment="1">
      <alignment horizontal="center" vertical="top"/>
    </xf>
    <xf numFmtId="0" fontId="0" fillId="2" borderId="0" xfId="0" applyFont="1" applyFill="1" applyBorder="1" applyAlignment="1" applyProtection="1">
      <alignment horizontal="center" vertical="top"/>
      <protection locked="0"/>
    </xf>
    <xf numFmtId="0" fontId="0" fillId="2" borderId="0" xfId="0" applyFont="1" applyFill="1" applyBorder="1" applyAlignment="1"/>
    <xf numFmtId="0" fontId="1" fillId="2" borderId="0" xfId="0" applyFont="1" applyFill="1" applyBorder="1" applyAlignment="1"/>
    <xf numFmtId="0" fontId="4" fillId="2" borderId="0" xfId="0" applyFont="1" applyFill="1" applyBorder="1" applyAlignment="1">
      <alignment horizontal="left"/>
    </xf>
    <xf numFmtId="0" fontId="7" fillId="2" borderId="0" xfId="0" applyFont="1" applyFill="1" applyBorder="1" applyAlignment="1"/>
    <xf numFmtId="2" fontId="13" fillId="0" borderId="18" xfId="0" applyNumberFormat="1" applyFont="1" applyFill="1" applyBorder="1" applyAlignment="1">
      <alignment horizontal="center"/>
    </xf>
    <xf numFmtId="0" fontId="1" fillId="0" borderId="18" xfId="0" applyFont="1" applyFill="1" applyBorder="1"/>
    <xf numFmtId="2" fontId="10" fillId="0" borderId="18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8" xfId="2" applyFont="1" applyFill="1" applyBorder="1" applyAlignment="1">
      <alignment horizontal="center" vertical="center" wrapText="1"/>
    </xf>
    <xf numFmtId="22" fontId="10" fillId="0" borderId="18" xfId="2" applyNumberFormat="1" applyFont="1" applyFill="1" applyBorder="1" applyAlignment="1">
      <alignment horizontal="center" vertical="center" wrapText="1"/>
    </xf>
    <xf numFmtId="2" fontId="0" fillId="0" borderId="19" xfId="1" applyNumberFormat="1" applyFont="1" applyFill="1" applyBorder="1" applyAlignment="1">
      <alignment horizontal="center" vertical="center" wrapText="1"/>
    </xf>
    <xf numFmtId="0" fontId="10" fillId="0" borderId="18" xfId="0" applyNumberFormat="1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2" fontId="10" fillId="0" borderId="18" xfId="0" applyNumberFormat="1" applyFont="1" applyFill="1" applyBorder="1" applyAlignment="1">
      <alignment horizontal="center" vertical="center" wrapText="1"/>
    </xf>
    <xf numFmtId="49" fontId="10" fillId="0" borderId="18" xfId="0" applyNumberFormat="1" applyFont="1" applyFill="1" applyBorder="1" applyAlignment="1">
      <alignment horizontal="center" vertical="center" wrapText="1"/>
    </xf>
    <xf numFmtId="0" fontId="10" fillId="0" borderId="19" xfId="0" applyNumberFormat="1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 wrapText="1"/>
    </xf>
    <xf numFmtId="0" fontId="1" fillId="0" borderId="0" xfId="0" applyFont="1" applyFill="1"/>
    <xf numFmtId="0" fontId="8" fillId="0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textRotation="90" wrapText="1"/>
    </xf>
    <xf numFmtId="0" fontId="1" fillId="3" borderId="0" xfId="0" applyFont="1" applyFill="1"/>
    <xf numFmtId="0" fontId="0" fillId="0" borderId="20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 vertical="center"/>
    </xf>
    <xf numFmtId="0" fontId="0" fillId="2" borderId="0" xfId="0" applyFill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 readingOrder="1"/>
    </xf>
    <xf numFmtId="0" fontId="0" fillId="0" borderId="9" xfId="0" applyFont="1" applyFill="1" applyBorder="1" applyAlignment="1">
      <alignment horizontal="center" vertical="center" wrapText="1" readingOrder="1"/>
    </xf>
    <xf numFmtId="0" fontId="0" fillId="0" borderId="25" xfId="0" applyFont="1" applyFill="1" applyBorder="1" applyAlignment="1">
      <alignment horizontal="center" vertical="center" wrapText="1" readingOrder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textRotation="90" wrapText="1"/>
    </xf>
    <xf numFmtId="0" fontId="0" fillId="0" borderId="9" xfId="0" applyFont="1" applyFill="1" applyBorder="1" applyAlignment="1">
      <alignment horizontal="center" vertical="center" textRotation="90" wrapText="1"/>
    </xf>
    <xf numFmtId="0" fontId="0" fillId="0" borderId="23" xfId="0" applyFont="1" applyFill="1" applyBorder="1" applyAlignment="1">
      <alignment horizontal="center" vertical="center" textRotation="90" wrapText="1"/>
    </xf>
    <xf numFmtId="0" fontId="0" fillId="0" borderId="24" xfId="0" applyFont="1" applyFill="1" applyBorder="1" applyAlignment="1">
      <alignment horizontal="center" vertical="center" textRotation="90" wrapText="1"/>
    </xf>
    <xf numFmtId="0" fontId="0" fillId="0" borderId="11" xfId="0" applyFont="1" applyFill="1" applyBorder="1" applyAlignment="1">
      <alignment horizontal="center" vertical="center" textRotation="90" wrapText="1"/>
    </xf>
    <xf numFmtId="0" fontId="0" fillId="0" borderId="12" xfId="0" applyFont="1" applyFill="1" applyBorder="1" applyAlignment="1">
      <alignment horizontal="center" vertical="center" textRotation="90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textRotation="90" wrapText="1"/>
    </xf>
    <xf numFmtId="0" fontId="0" fillId="0" borderId="15" xfId="0" applyFont="1" applyFill="1" applyBorder="1" applyAlignment="1">
      <alignment horizontal="center" vertical="center" textRotation="90" wrapText="1"/>
    </xf>
    <xf numFmtId="0" fontId="0" fillId="0" borderId="17" xfId="0" applyFont="1" applyFill="1" applyBorder="1" applyAlignment="1">
      <alignment horizontal="center" vertical="center" textRotation="90" wrapText="1"/>
    </xf>
    <xf numFmtId="0" fontId="0" fillId="0" borderId="2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textRotation="90" wrapText="1"/>
    </xf>
    <xf numFmtId="0" fontId="0" fillId="0" borderId="0" xfId="0" applyFont="1" applyFill="1" applyBorder="1" applyAlignment="1">
      <alignment horizontal="center" vertical="center" textRotation="90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textRotation="90" wrapText="1"/>
    </xf>
    <xf numFmtId="0" fontId="0" fillId="0" borderId="8" xfId="0" applyFont="1" applyFill="1" applyBorder="1" applyAlignment="1">
      <alignment horizontal="center" vertical="center" textRotation="90" wrapText="1"/>
    </xf>
    <xf numFmtId="49" fontId="10" fillId="0" borderId="21" xfId="0" applyNumberFormat="1" applyFont="1" applyFill="1" applyBorder="1" applyAlignment="1">
      <alignment horizontal="left" vertical="center" wrapText="1"/>
    </xf>
    <xf numFmtId="49" fontId="13" fillId="0" borderId="21" xfId="0" applyNumberFormat="1" applyFont="1" applyFill="1" applyBorder="1" applyAlignment="1">
      <alignment horizontal="left" vertical="center" wrapText="1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93"/>
  <sheetViews>
    <sheetView tabSelected="1" topLeftCell="D1" workbookViewId="0">
      <selection activeCell="AL11" sqref="AL11:AL84"/>
    </sheetView>
  </sheetViews>
  <sheetFormatPr defaultRowHeight="16.5" x14ac:dyDescent="0.3"/>
  <cols>
    <col min="1" max="1" width="5.85546875" style="11" customWidth="1"/>
    <col min="2" max="2" width="18.28515625" style="11" customWidth="1"/>
    <col min="3" max="3" width="4.7109375" style="11" customWidth="1"/>
    <col min="4" max="4" width="14.140625" style="11" customWidth="1"/>
    <col min="5" max="5" width="9.140625" style="11"/>
    <col min="6" max="6" width="13.85546875" style="11" customWidth="1"/>
    <col min="7" max="7" width="13.42578125" style="11" customWidth="1"/>
    <col min="8" max="8" width="4.7109375" style="11" customWidth="1"/>
    <col min="9" max="9" width="6.85546875" style="11" customWidth="1"/>
    <col min="10" max="25" width="9.140625" style="11" hidden="1" customWidth="1"/>
    <col min="26" max="28" width="9.140625" style="11" customWidth="1"/>
    <col min="29" max="29" width="6.7109375" style="11" customWidth="1"/>
    <col min="30" max="30" width="14" style="11" customWidth="1"/>
    <col min="31" max="31" width="5.42578125" style="11" customWidth="1"/>
    <col min="32" max="32" width="36.140625" style="11" bestFit="1" customWidth="1"/>
    <col min="33" max="33" width="39.85546875" style="11" bestFit="1" customWidth="1"/>
    <col min="34" max="36" width="9.140625" style="11"/>
    <col min="37" max="37" width="35.42578125" style="11" customWidth="1"/>
    <col min="38" max="38" width="10.5703125" style="11" bestFit="1" customWidth="1"/>
    <col min="39" max="16384" width="9.140625" style="11"/>
  </cols>
  <sheetData>
    <row r="1" spans="1:38" x14ac:dyDescent="0.3">
      <c r="A1" s="44" t="s">
        <v>208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</row>
    <row r="2" spans="1:38" ht="16.5" customHeight="1" x14ac:dyDescent="0.3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</row>
    <row r="3" spans="1:38" x14ac:dyDescent="0.3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</row>
    <row r="4" spans="1:38" x14ac:dyDescent="0.3">
      <c r="A4" s="45" t="s">
        <v>63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</row>
    <row r="5" spans="1:38" s="15" customFormat="1" ht="19.5" thickBot="1" x14ac:dyDescent="0.35">
      <c r="A5" s="12"/>
      <c r="B5" s="12"/>
      <c r="C5" s="12"/>
      <c r="D5" s="12"/>
      <c r="E5" s="12"/>
      <c r="F5" s="12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4"/>
      <c r="V5" s="14"/>
      <c r="W5" s="14"/>
      <c r="X5" s="14"/>
      <c r="Y5" s="14"/>
      <c r="Z5" s="14"/>
      <c r="AA5" s="14"/>
      <c r="AB5" s="14"/>
      <c r="AC5" s="14"/>
    </row>
    <row r="6" spans="1:38" ht="32.25" customHeight="1" thickBot="1" x14ac:dyDescent="0.35">
      <c r="A6" s="74" t="s">
        <v>0</v>
      </c>
      <c r="B6" s="75"/>
      <c r="C6" s="75"/>
      <c r="D6" s="75"/>
      <c r="E6" s="75"/>
      <c r="F6" s="75"/>
      <c r="G6" s="75"/>
      <c r="H6" s="75"/>
      <c r="I6" s="76"/>
      <c r="J6" s="77" t="s">
        <v>42</v>
      </c>
      <c r="K6" s="52" t="s">
        <v>43</v>
      </c>
      <c r="L6" s="75" t="s">
        <v>1</v>
      </c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9"/>
      <c r="Y6" s="56" t="s">
        <v>2</v>
      </c>
      <c r="Z6" s="58" t="s">
        <v>3</v>
      </c>
      <c r="AA6" s="59"/>
      <c r="AB6" s="59"/>
      <c r="AC6" s="52" t="s">
        <v>4</v>
      </c>
      <c r="AD6" s="52" t="s">
        <v>67</v>
      </c>
      <c r="AE6" s="52" t="s">
        <v>68</v>
      </c>
      <c r="AF6" s="46" t="s">
        <v>69</v>
      </c>
      <c r="AG6" s="49" t="s">
        <v>70</v>
      </c>
      <c r="AH6" s="52" t="s">
        <v>71</v>
      </c>
      <c r="AI6" s="69" t="s">
        <v>72</v>
      </c>
      <c r="AJ6" s="70"/>
      <c r="AK6" s="49" t="s">
        <v>75</v>
      </c>
      <c r="AL6" s="52" t="s">
        <v>76</v>
      </c>
    </row>
    <row r="7" spans="1:38" ht="171.75" customHeight="1" thickBot="1" x14ac:dyDescent="0.35">
      <c r="A7" s="52" t="s">
        <v>5</v>
      </c>
      <c r="B7" s="52" t="s">
        <v>6</v>
      </c>
      <c r="C7" s="52" t="s">
        <v>44</v>
      </c>
      <c r="D7" s="52" t="s">
        <v>7</v>
      </c>
      <c r="E7" s="52" t="s">
        <v>8</v>
      </c>
      <c r="F7" s="52" t="s">
        <v>9</v>
      </c>
      <c r="G7" s="52" t="s">
        <v>10</v>
      </c>
      <c r="H7" s="52" t="s">
        <v>66</v>
      </c>
      <c r="I7" s="52" t="s">
        <v>11</v>
      </c>
      <c r="J7" s="78"/>
      <c r="K7" s="53"/>
      <c r="L7" s="80" t="s">
        <v>45</v>
      </c>
      <c r="M7" s="52" t="s">
        <v>12</v>
      </c>
      <c r="N7" s="52" t="s">
        <v>13</v>
      </c>
      <c r="O7" s="74" t="s">
        <v>14</v>
      </c>
      <c r="P7" s="75"/>
      <c r="Q7" s="75"/>
      <c r="R7" s="75"/>
      <c r="S7" s="75"/>
      <c r="T7" s="75"/>
      <c r="U7" s="75"/>
      <c r="V7" s="75"/>
      <c r="W7" s="79"/>
      <c r="X7" s="52" t="s">
        <v>15</v>
      </c>
      <c r="Y7" s="57"/>
      <c r="Z7" s="60"/>
      <c r="AA7" s="61"/>
      <c r="AB7" s="61"/>
      <c r="AC7" s="53"/>
      <c r="AD7" s="53"/>
      <c r="AE7" s="53"/>
      <c r="AF7" s="47"/>
      <c r="AG7" s="50"/>
      <c r="AH7" s="53"/>
      <c r="AI7" s="71"/>
      <c r="AJ7" s="72"/>
      <c r="AK7" s="50"/>
      <c r="AL7" s="53"/>
    </row>
    <row r="8" spans="1:38" ht="63.75" customHeight="1" thickBot="1" x14ac:dyDescent="0.35">
      <c r="A8" s="53"/>
      <c r="B8" s="53"/>
      <c r="C8" s="53"/>
      <c r="D8" s="53"/>
      <c r="E8" s="53"/>
      <c r="F8" s="53"/>
      <c r="G8" s="53"/>
      <c r="H8" s="53"/>
      <c r="I8" s="53"/>
      <c r="J8" s="78"/>
      <c r="K8" s="53"/>
      <c r="L8" s="81"/>
      <c r="M8" s="53"/>
      <c r="N8" s="53"/>
      <c r="O8" s="52" t="s">
        <v>16</v>
      </c>
      <c r="P8" s="74" t="s">
        <v>17</v>
      </c>
      <c r="Q8" s="75"/>
      <c r="R8" s="79"/>
      <c r="S8" s="74" t="s">
        <v>18</v>
      </c>
      <c r="T8" s="75"/>
      <c r="U8" s="75"/>
      <c r="V8" s="79"/>
      <c r="W8" s="52" t="s">
        <v>19</v>
      </c>
      <c r="X8" s="53"/>
      <c r="Y8" s="57"/>
      <c r="Z8" s="63" t="s">
        <v>20</v>
      </c>
      <c r="AA8" s="52" t="s">
        <v>21</v>
      </c>
      <c r="AB8" s="54" t="s">
        <v>22</v>
      </c>
      <c r="AC8" s="53"/>
      <c r="AD8" s="53"/>
      <c r="AE8" s="53"/>
      <c r="AF8" s="47"/>
      <c r="AG8" s="50"/>
      <c r="AH8" s="53"/>
      <c r="AI8" s="63" t="s">
        <v>73</v>
      </c>
      <c r="AJ8" s="52" t="s">
        <v>74</v>
      </c>
      <c r="AK8" s="50"/>
      <c r="AL8" s="53"/>
    </row>
    <row r="9" spans="1:38" ht="73.5" thickBot="1" x14ac:dyDescent="0.35">
      <c r="A9" s="53"/>
      <c r="B9" s="53"/>
      <c r="C9" s="53"/>
      <c r="D9" s="53"/>
      <c r="E9" s="53"/>
      <c r="F9" s="53"/>
      <c r="G9" s="53"/>
      <c r="H9" s="53"/>
      <c r="I9" s="53"/>
      <c r="J9" s="78"/>
      <c r="K9" s="53"/>
      <c r="L9" s="81"/>
      <c r="M9" s="53"/>
      <c r="N9" s="53"/>
      <c r="O9" s="53"/>
      <c r="P9" s="40" t="s">
        <v>23</v>
      </c>
      <c r="Q9" s="40" t="s">
        <v>24</v>
      </c>
      <c r="R9" s="40" t="s">
        <v>25</v>
      </c>
      <c r="S9" s="40" t="s">
        <v>26</v>
      </c>
      <c r="T9" s="40" t="s">
        <v>27</v>
      </c>
      <c r="U9" s="40" t="s">
        <v>28</v>
      </c>
      <c r="V9" s="40" t="s">
        <v>29</v>
      </c>
      <c r="W9" s="53"/>
      <c r="X9" s="53"/>
      <c r="Y9" s="57"/>
      <c r="Z9" s="64"/>
      <c r="AA9" s="53"/>
      <c r="AB9" s="55"/>
      <c r="AC9" s="62"/>
      <c r="AD9" s="62"/>
      <c r="AE9" s="62"/>
      <c r="AF9" s="48"/>
      <c r="AG9" s="51"/>
      <c r="AH9" s="62"/>
      <c r="AI9" s="64"/>
      <c r="AJ9" s="53"/>
      <c r="AK9" s="51"/>
      <c r="AL9" s="62"/>
    </row>
    <row r="10" spans="1:38" ht="17.25" thickBot="1" x14ac:dyDescent="0.35">
      <c r="A10" s="1">
        <v>1</v>
      </c>
      <c r="B10" s="1">
        <v>2</v>
      </c>
      <c r="C10" s="1">
        <v>3</v>
      </c>
      <c r="D10" s="1">
        <v>4</v>
      </c>
      <c r="E10" s="1">
        <v>5</v>
      </c>
      <c r="F10" s="1">
        <v>6</v>
      </c>
      <c r="G10" s="1">
        <v>7</v>
      </c>
      <c r="H10" s="1">
        <v>8</v>
      </c>
      <c r="I10" s="1">
        <v>9</v>
      </c>
      <c r="J10" s="1">
        <v>10</v>
      </c>
      <c r="K10" s="1">
        <v>11</v>
      </c>
      <c r="L10" s="1">
        <v>12</v>
      </c>
      <c r="M10" s="1">
        <v>13</v>
      </c>
      <c r="N10" s="1">
        <v>14</v>
      </c>
      <c r="O10" s="1">
        <v>15</v>
      </c>
      <c r="P10" s="1">
        <v>16</v>
      </c>
      <c r="Q10" s="1">
        <v>17</v>
      </c>
      <c r="R10" s="1">
        <v>18</v>
      </c>
      <c r="S10" s="1">
        <v>19</v>
      </c>
      <c r="T10" s="1">
        <v>20</v>
      </c>
      <c r="U10" s="1">
        <v>21</v>
      </c>
      <c r="V10" s="1">
        <v>22</v>
      </c>
      <c r="W10" s="1">
        <v>23</v>
      </c>
      <c r="X10" s="1">
        <v>24</v>
      </c>
      <c r="Y10" s="1">
        <v>25</v>
      </c>
      <c r="Z10" s="1">
        <v>26</v>
      </c>
      <c r="AA10" s="1">
        <v>27</v>
      </c>
      <c r="AB10" s="1">
        <v>28</v>
      </c>
      <c r="AC10" s="1">
        <v>29</v>
      </c>
      <c r="AD10" s="1">
        <v>30</v>
      </c>
      <c r="AE10" s="1">
        <v>31</v>
      </c>
      <c r="AF10" s="1">
        <v>32</v>
      </c>
      <c r="AG10" s="1">
        <v>33</v>
      </c>
      <c r="AH10" s="1">
        <v>34</v>
      </c>
      <c r="AI10" s="1">
        <v>35</v>
      </c>
      <c r="AJ10" s="1">
        <v>36</v>
      </c>
      <c r="AK10" s="1">
        <v>37</v>
      </c>
      <c r="AL10" s="2">
        <v>38</v>
      </c>
    </row>
    <row r="11" spans="1:38" s="36" customFormat="1" ht="36" customHeight="1" x14ac:dyDescent="0.3">
      <c r="A11" s="21">
        <v>214</v>
      </c>
      <c r="B11" s="22" t="s">
        <v>46</v>
      </c>
      <c r="C11" s="23" t="s">
        <v>50</v>
      </c>
      <c r="D11" s="24" t="s">
        <v>239</v>
      </c>
      <c r="E11" s="3">
        <v>6</v>
      </c>
      <c r="F11" s="25">
        <v>43160</v>
      </c>
      <c r="G11" s="25">
        <v>43160</v>
      </c>
      <c r="H11" s="22" t="s">
        <v>83</v>
      </c>
      <c r="I11" s="26">
        <f t="shared" ref="I11:I32" si="0">(G11-F11)*24</f>
        <v>0</v>
      </c>
      <c r="J11" s="27">
        <v>2</v>
      </c>
      <c r="K11" s="28">
        <v>2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  <c r="R11" s="27">
        <f t="shared" ref="R11:R21" si="1">O11-P11-Q11</f>
        <v>0</v>
      </c>
      <c r="S11" s="27">
        <v>0</v>
      </c>
      <c r="T11" s="27">
        <v>0</v>
      </c>
      <c r="U11" s="27">
        <v>0</v>
      </c>
      <c r="V11" s="27">
        <f t="shared" ref="V11:V21" si="2">O11-S11-T11-U11</f>
        <v>0</v>
      </c>
      <c r="W11" s="27">
        <v>0</v>
      </c>
      <c r="X11" s="29">
        <v>0</v>
      </c>
      <c r="Y11" s="27">
        <v>0</v>
      </c>
      <c r="Z11" s="30"/>
      <c r="AA11" s="30"/>
      <c r="AB11" s="30"/>
      <c r="AC11" s="27"/>
      <c r="AD11" s="31" t="s">
        <v>57</v>
      </c>
      <c r="AE11" s="32">
        <v>9</v>
      </c>
      <c r="AF11" s="33" t="s">
        <v>98</v>
      </c>
      <c r="AG11" s="22" t="s">
        <v>101</v>
      </c>
      <c r="AH11" s="34" t="s">
        <v>79</v>
      </c>
      <c r="AI11" s="21"/>
      <c r="AJ11" s="21"/>
      <c r="AK11" s="35" t="s">
        <v>77</v>
      </c>
      <c r="AL11" s="33">
        <v>0</v>
      </c>
    </row>
    <row r="12" spans="1:38" s="36" customFormat="1" ht="36" x14ac:dyDescent="0.3">
      <c r="A12" s="21">
        <v>215</v>
      </c>
      <c r="B12" s="22" t="s">
        <v>47</v>
      </c>
      <c r="C12" s="23" t="s">
        <v>50</v>
      </c>
      <c r="D12" s="24" t="s">
        <v>197</v>
      </c>
      <c r="E12" s="3">
        <v>6</v>
      </c>
      <c r="F12" s="25">
        <v>43160.163888888892</v>
      </c>
      <c r="G12" s="25">
        <v>43160.240277777775</v>
      </c>
      <c r="H12" s="22" t="s">
        <v>61</v>
      </c>
      <c r="I12" s="26">
        <f t="shared" ref="I12" si="3">(G12-F12)*24</f>
        <v>1.8333333331975155</v>
      </c>
      <c r="J12" s="27">
        <v>2</v>
      </c>
      <c r="K12" s="28">
        <v>2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f t="shared" ref="R12" si="4">O12-P12-Q12</f>
        <v>0</v>
      </c>
      <c r="S12" s="27">
        <v>0</v>
      </c>
      <c r="T12" s="27">
        <v>0</v>
      </c>
      <c r="U12" s="27">
        <v>0</v>
      </c>
      <c r="V12" s="27">
        <f t="shared" ref="V12" si="5">O12-S12-T12-U12</f>
        <v>0</v>
      </c>
      <c r="W12" s="27">
        <v>0</v>
      </c>
      <c r="X12" s="29">
        <v>0</v>
      </c>
      <c r="Y12" s="27">
        <v>0</v>
      </c>
      <c r="Z12" s="30" t="s">
        <v>240</v>
      </c>
      <c r="AA12" s="30" t="s">
        <v>241</v>
      </c>
      <c r="AB12" s="30" t="s">
        <v>242</v>
      </c>
      <c r="AC12" s="27">
        <v>1</v>
      </c>
      <c r="AD12" s="31" t="s">
        <v>243</v>
      </c>
      <c r="AE12" s="32">
        <v>76</v>
      </c>
      <c r="AF12" s="33" t="s">
        <v>98</v>
      </c>
      <c r="AG12" s="38" t="s">
        <v>244</v>
      </c>
      <c r="AH12" s="34" t="s">
        <v>84</v>
      </c>
      <c r="AI12" s="21">
        <v>6</v>
      </c>
      <c r="AJ12" s="21"/>
      <c r="AK12" s="35" t="s">
        <v>77</v>
      </c>
      <c r="AL12" s="33">
        <v>0</v>
      </c>
    </row>
    <row r="13" spans="1:38" s="36" customFormat="1" ht="36" x14ac:dyDescent="0.3">
      <c r="A13" s="21">
        <v>216</v>
      </c>
      <c r="B13" s="22" t="s">
        <v>47</v>
      </c>
      <c r="C13" s="23" t="s">
        <v>50</v>
      </c>
      <c r="D13" s="24" t="s">
        <v>245</v>
      </c>
      <c r="E13" s="3">
        <v>6</v>
      </c>
      <c r="F13" s="25">
        <v>43160.232638888891</v>
      </c>
      <c r="G13" s="25">
        <v>43160.271527777775</v>
      </c>
      <c r="H13" s="22" t="s">
        <v>61</v>
      </c>
      <c r="I13" s="26">
        <f t="shared" ref="I13" si="6">(G13-F13)*24</f>
        <v>0.93333333323244005</v>
      </c>
      <c r="J13" s="27">
        <v>2</v>
      </c>
      <c r="K13" s="28">
        <v>2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  <c r="R13" s="27">
        <f t="shared" ref="R13" si="7">O13-P13-Q13</f>
        <v>0</v>
      </c>
      <c r="S13" s="27">
        <v>0</v>
      </c>
      <c r="T13" s="27">
        <v>0</v>
      </c>
      <c r="U13" s="27">
        <v>0</v>
      </c>
      <c r="V13" s="27">
        <f t="shared" ref="V13" si="8">O13-S13-T13-U13</f>
        <v>0</v>
      </c>
      <c r="W13" s="27">
        <v>0</v>
      </c>
      <c r="X13" s="29">
        <v>0</v>
      </c>
      <c r="Y13" s="27">
        <v>0</v>
      </c>
      <c r="Z13" s="30" t="s">
        <v>246</v>
      </c>
      <c r="AA13" s="30" t="s">
        <v>241</v>
      </c>
      <c r="AB13" s="30" t="s">
        <v>242</v>
      </c>
      <c r="AC13" s="27">
        <v>1</v>
      </c>
      <c r="AD13" s="31" t="s">
        <v>82</v>
      </c>
      <c r="AE13" s="32">
        <v>23</v>
      </c>
      <c r="AF13" s="33" t="s">
        <v>98</v>
      </c>
      <c r="AG13" s="38" t="s">
        <v>247</v>
      </c>
      <c r="AH13" s="34" t="s">
        <v>78</v>
      </c>
      <c r="AI13" s="21">
        <v>9</v>
      </c>
      <c r="AJ13" s="21"/>
      <c r="AK13" s="35" t="s">
        <v>77</v>
      </c>
      <c r="AL13" s="33">
        <v>0</v>
      </c>
    </row>
    <row r="14" spans="1:38" s="36" customFormat="1" x14ac:dyDescent="0.3">
      <c r="A14" s="21">
        <v>217</v>
      </c>
      <c r="B14" s="22" t="s">
        <v>47</v>
      </c>
      <c r="C14" s="23" t="s">
        <v>64</v>
      </c>
      <c r="D14" s="24" t="s">
        <v>200</v>
      </c>
      <c r="E14" s="3">
        <v>6</v>
      </c>
      <c r="F14" s="25">
        <v>43160.354166666664</v>
      </c>
      <c r="G14" s="25">
        <v>43160.541666666664</v>
      </c>
      <c r="H14" s="22" t="s">
        <v>55</v>
      </c>
      <c r="I14" s="26">
        <f t="shared" si="0"/>
        <v>4.5</v>
      </c>
      <c r="J14" s="27">
        <v>2</v>
      </c>
      <c r="K14" s="28">
        <v>2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>
        <f t="shared" si="1"/>
        <v>0</v>
      </c>
      <c r="S14" s="27">
        <v>0</v>
      </c>
      <c r="T14" s="27">
        <v>0</v>
      </c>
      <c r="U14" s="27">
        <v>0</v>
      </c>
      <c r="V14" s="27">
        <f t="shared" si="2"/>
        <v>0</v>
      </c>
      <c r="W14" s="27">
        <v>0</v>
      </c>
      <c r="X14" s="29">
        <v>0</v>
      </c>
      <c r="Y14" s="27">
        <v>0</v>
      </c>
      <c r="Z14" s="30"/>
      <c r="AA14" s="30"/>
      <c r="AB14" s="30"/>
      <c r="AC14" s="27"/>
      <c r="AD14" s="27"/>
      <c r="AE14" s="37"/>
      <c r="AF14" s="33"/>
      <c r="AG14" s="33"/>
      <c r="AH14" s="34"/>
      <c r="AI14" s="33"/>
      <c r="AJ14" s="33"/>
      <c r="AK14" s="35"/>
      <c r="AL14" s="33">
        <v>0</v>
      </c>
    </row>
    <row r="15" spans="1:38" s="36" customFormat="1" x14ac:dyDescent="0.3">
      <c r="A15" s="21">
        <v>218</v>
      </c>
      <c r="B15" s="22" t="s">
        <v>47</v>
      </c>
      <c r="C15" s="23" t="s">
        <v>64</v>
      </c>
      <c r="D15" s="24" t="s">
        <v>207</v>
      </c>
      <c r="E15" s="3">
        <v>6</v>
      </c>
      <c r="F15" s="25">
        <v>43161.402777777781</v>
      </c>
      <c r="G15" s="25">
        <v>43161.541666666664</v>
      </c>
      <c r="H15" s="22" t="s">
        <v>55</v>
      </c>
      <c r="I15" s="26">
        <f t="shared" si="0"/>
        <v>3.3333333331975155</v>
      </c>
      <c r="J15" s="27">
        <v>2</v>
      </c>
      <c r="K15" s="28">
        <v>2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f t="shared" si="1"/>
        <v>0</v>
      </c>
      <c r="S15" s="27">
        <v>0</v>
      </c>
      <c r="T15" s="27">
        <v>0</v>
      </c>
      <c r="U15" s="27">
        <v>0</v>
      </c>
      <c r="V15" s="27">
        <f t="shared" si="2"/>
        <v>0</v>
      </c>
      <c r="W15" s="27">
        <v>0</v>
      </c>
      <c r="X15" s="29">
        <v>0</v>
      </c>
      <c r="Y15" s="27">
        <v>0</v>
      </c>
      <c r="Z15" s="30"/>
      <c r="AA15" s="30"/>
      <c r="AB15" s="30"/>
      <c r="AC15" s="27"/>
      <c r="AD15" s="27"/>
      <c r="AE15" s="37"/>
      <c r="AF15" s="33"/>
      <c r="AG15" s="33"/>
      <c r="AH15" s="34"/>
      <c r="AI15" s="33"/>
      <c r="AJ15" s="33"/>
      <c r="AK15" s="35"/>
      <c r="AL15" s="33">
        <v>0</v>
      </c>
    </row>
    <row r="16" spans="1:38" s="36" customFormat="1" ht="36" x14ac:dyDescent="0.3">
      <c r="A16" s="21">
        <v>219</v>
      </c>
      <c r="B16" s="22" t="s">
        <v>48</v>
      </c>
      <c r="C16" s="23" t="s">
        <v>80</v>
      </c>
      <c r="D16" s="24" t="s">
        <v>102</v>
      </c>
      <c r="E16" s="3">
        <v>6</v>
      </c>
      <c r="F16" s="25">
        <v>43161.463888888888</v>
      </c>
      <c r="G16" s="25">
        <v>43161.508333333331</v>
      </c>
      <c r="H16" s="22" t="s">
        <v>59</v>
      </c>
      <c r="I16" s="26">
        <f t="shared" si="0"/>
        <v>1.0666666666511446</v>
      </c>
      <c r="J16" s="27">
        <v>2</v>
      </c>
      <c r="K16" s="28">
        <v>2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7">
        <f t="shared" si="1"/>
        <v>0</v>
      </c>
      <c r="S16" s="27">
        <v>0</v>
      </c>
      <c r="T16" s="27">
        <v>0</v>
      </c>
      <c r="U16" s="27">
        <v>0</v>
      </c>
      <c r="V16" s="27">
        <f t="shared" si="2"/>
        <v>0</v>
      </c>
      <c r="W16" s="27">
        <v>0</v>
      </c>
      <c r="X16" s="29">
        <v>0</v>
      </c>
      <c r="Y16" s="27">
        <v>0</v>
      </c>
      <c r="Z16" s="25" t="s">
        <v>209</v>
      </c>
      <c r="AA16" s="30" t="s">
        <v>210</v>
      </c>
      <c r="AB16" s="30" t="s">
        <v>211</v>
      </c>
      <c r="AC16" s="27">
        <v>0</v>
      </c>
      <c r="AD16" s="31" t="s">
        <v>90</v>
      </c>
      <c r="AE16" s="32" t="s">
        <v>81</v>
      </c>
      <c r="AF16" s="65" t="s">
        <v>103</v>
      </c>
      <c r="AG16" s="66"/>
      <c r="AH16" s="34" t="s">
        <v>79</v>
      </c>
      <c r="AI16" s="21"/>
      <c r="AJ16" s="21"/>
      <c r="AK16" s="35"/>
      <c r="AL16" s="33">
        <v>0</v>
      </c>
    </row>
    <row r="17" spans="1:38" s="36" customFormat="1" ht="36" x14ac:dyDescent="0.3">
      <c r="A17" s="21">
        <v>220</v>
      </c>
      <c r="B17" s="22" t="s">
        <v>46</v>
      </c>
      <c r="C17" s="23" t="s">
        <v>50</v>
      </c>
      <c r="D17" s="24" t="s">
        <v>197</v>
      </c>
      <c r="E17" s="3">
        <v>6</v>
      </c>
      <c r="F17" s="25">
        <v>43163.328472222223</v>
      </c>
      <c r="G17" s="25">
        <v>43163.4375</v>
      </c>
      <c r="H17" s="22" t="s">
        <v>61</v>
      </c>
      <c r="I17" s="26">
        <f t="shared" si="0"/>
        <v>2.6166666666395031</v>
      </c>
      <c r="J17" s="27">
        <v>2</v>
      </c>
      <c r="K17" s="28">
        <v>2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f t="shared" si="1"/>
        <v>0</v>
      </c>
      <c r="S17" s="27">
        <v>0</v>
      </c>
      <c r="T17" s="27">
        <v>0</v>
      </c>
      <c r="U17" s="27">
        <v>0</v>
      </c>
      <c r="V17" s="27">
        <f t="shared" si="2"/>
        <v>0</v>
      </c>
      <c r="W17" s="27">
        <v>0</v>
      </c>
      <c r="X17" s="29">
        <v>0</v>
      </c>
      <c r="Y17" s="27">
        <v>0</v>
      </c>
      <c r="Z17" s="30" t="s">
        <v>248</v>
      </c>
      <c r="AA17" s="30" t="s">
        <v>241</v>
      </c>
      <c r="AB17" s="30" t="s">
        <v>242</v>
      </c>
      <c r="AC17" s="27">
        <v>1</v>
      </c>
      <c r="AD17" s="31" t="s">
        <v>57</v>
      </c>
      <c r="AE17" s="32">
        <v>13</v>
      </c>
      <c r="AF17" s="33" t="s">
        <v>98</v>
      </c>
      <c r="AG17" s="38" t="s">
        <v>198</v>
      </c>
      <c r="AH17" s="34" t="s">
        <v>59</v>
      </c>
      <c r="AI17" s="21">
        <v>5</v>
      </c>
      <c r="AJ17" s="21"/>
      <c r="AK17" s="35" t="s">
        <v>77</v>
      </c>
      <c r="AL17" s="33">
        <v>0</v>
      </c>
    </row>
    <row r="18" spans="1:38" s="36" customFormat="1" ht="36" x14ac:dyDescent="0.3">
      <c r="A18" s="21">
        <v>221</v>
      </c>
      <c r="B18" s="22" t="s">
        <v>46</v>
      </c>
      <c r="C18" s="23" t="s">
        <v>50</v>
      </c>
      <c r="D18" s="24" t="s">
        <v>104</v>
      </c>
      <c r="E18" s="3">
        <v>6</v>
      </c>
      <c r="F18" s="25">
        <v>43164</v>
      </c>
      <c r="G18" s="25">
        <v>43164</v>
      </c>
      <c r="H18" s="22" t="s">
        <v>83</v>
      </c>
      <c r="I18" s="26">
        <f t="shared" si="0"/>
        <v>0</v>
      </c>
      <c r="J18" s="27">
        <v>2</v>
      </c>
      <c r="K18" s="28">
        <v>2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f t="shared" si="1"/>
        <v>0</v>
      </c>
      <c r="S18" s="27">
        <v>0</v>
      </c>
      <c r="T18" s="27">
        <v>0</v>
      </c>
      <c r="U18" s="27">
        <v>0</v>
      </c>
      <c r="V18" s="27">
        <f t="shared" si="2"/>
        <v>0</v>
      </c>
      <c r="W18" s="27">
        <v>0</v>
      </c>
      <c r="X18" s="29">
        <v>0</v>
      </c>
      <c r="Y18" s="27">
        <v>0</v>
      </c>
      <c r="Z18" s="30"/>
      <c r="AA18" s="30"/>
      <c r="AB18" s="30"/>
      <c r="AC18" s="27"/>
      <c r="AD18" s="27" t="s">
        <v>105</v>
      </c>
      <c r="AE18" s="37">
        <v>10</v>
      </c>
      <c r="AF18" s="33" t="s">
        <v>106</v>
      </c>
      <c r="AG18" s="33" t="s">
        <v>107</v>
      </c>
      <c r="AH18" s="34" t="s">
        <v>59</v>
      </c>
      <c r="AI18" s="33"/>
      <c r="AJ18" s="33"/>
      <c r="AK18" s="35" t="s">
        <v>77</v>
      </c>
      <c r="AL18" s="33">
        <v>0</v>
      </c>
    </row>
    <row r="19" spans="1:38" s="36" customFormat="1" x14ac:dyDescent="0.3">
      <c r="A19" s="21">
        <v>222</v>
      </c>
      <c r="B19" s="22" t="s">
        <v>47</v>
      </c>
      <c r="C19" s="23" t="s">
        <v>64</v>
      </c>
      <c r="D19" s="24" t="s">
        <v>206</v>
      </c>
      <c r="E19" s="3">
        <v>0.4</v>
      </c>
      <c r="F19" s="25">
        <v>43164.402777777781</v>
      </c>
      <c r="G19" s="25">
        <v>43164.576388888891</v>
      </c>
      <c r="H19" s="22" t="s">
        <v>55</v>
      </c>
      <c r="I19" s="26">
        <f t="shared" si="0"/>
        <v>4.1666666666278616</v>
      </c>
      <c r="J19" s="27">
        <v>2</v>
      </c>
      <c r="K19" s="28">
        <v>2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27">
        <f t="shared" si="1"/>
        <v>0</v>
      </c>
      <c r="S19" s="27">
        <v>0</v>
      </c>
      <c r="T19" s="27">
        <v>0</v>
      </c>
      <c r="U19" s="27">
        <v>0</v>
      </c>
      <c r="V19" s="27">
        <f t="shared" si="2"/>
        <v>0</v>
      </c>
      <c r="W19" s="27">
        <v>0</v>
      </c>
      <c r="X19" s="29">
        <v>0</v>
      </c>
      <c r="Y19" s="27">
        <v>0</v>
      </c>
      <c r="Z19" s="30"/>
      <c r="AA19" s="30"/>
      <c r="AB19" s="30"/>
      <c r="AC19" s="27"/>
      <c r="AD19" s="27"/>
      <c r="AE19" s="37"/>
      <c r="AF19" s="33"/>
      <c r="AG19" s="33"/>
      <c r="AH19" s="34"/>
      <c r="AI19" s="33"/>
      <c r="AJ19" s="33"/>
      <c r="AK19" s="35"/>
      <c r="AL19" s="33">
        <v>0</v>
      </c>
    </row>
    <row r="20" spans="1:38" s="41" customFormat="1" ht="23.25" customHeight="1" x14ac:dyDescent="0.3">
      <c r="A20" s="21">
        <v>223</v>
      </c>
      <c r="B20" s="22" t="s">
        <v>48</v>
      </c>
      <c r="C20" s="23" t="s">
        <v>65</v>
      </c>
      <c r="D20" s="24" t="s">
        <v>276</v>
      </c>
      <c r="E20" s="3">
        <v>0.4</v>
      </c>
      <c r="F20" s="25">
        <v>43164.458333333336</v>
      </c>
      <c r="G20" s="25">
        <v>43164.666666666664</v>
      </c>
      <c r="H20" s="22" t="s">
        <v>55</v>
      </c>
      <c r="I20" s="26">
        <f t="shared" si="0"/>
        <v>4.9999999998835847</v>
      </c>
      <c r="J20" s="27">
        <v>2</v>
      </c>
      <c r="K20" s="28">
        <v>2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7">
        <f t="shared" si="1"/>
        <v>0</v>
      </c>
      <c r="S20" s="27">
        <v>0</v>
      </c>
      <c r="T20" s="27">
        <v>0</v>
      </c>
      <c r="U20" s="27">
        <v>0</v>
      </c>
      <c r="V20" s="27">
        <f t="shared" si="2"/>
        <v>0</v>
      </c>
      <c r="W20" s="27">
        <v>0</v>
      </c>
      <c r="X20" s="29">
        <v>0</v>
      </c>
      <c r="Y20" s="27">
        <v>0</v>
      </c>
      <c r="Z20" s="30"/>
      <c r="AA20" s="30"/>
      <c r="AB20" s="30"/>
      <c r="AC20" s="27"/>
      <c r="AD20" s="27"/>
      <c r="AE20" s="37"/>
      <c r="AF20" s="33"/>
      <c r="AG20" s="33"/>
      <c r="AH20" s="34"/>
      <c r="AI20" s="33"/>
      <c r="AJ20" s="33"/>
      <c r="AK20" s="35"/>
      <c r="AL20" s="33">
        <v>0</v>
      </c>
    </row>
    <row r="21" spans="1:38" s="36" customFormat="1" ht="24" x14ac:dyDescent="0.3">
      <c r="A21" s="21">
        <v>224</v>
      </c>
      <c r="B21" s="22" t="s">
        <v>49</v>
      </c>
      <c r="C21" s="23" t="s">
        <v>80</v>
      </c>
      <c r="D21" s="24" t="s">
        <v>108</v>
      </c>
      <c r="E21" s="3">
        <v>6</v>
      </c>
      <c r="F21" s="25">
        <v>43165.066666666666</v>
      </c>
      <c r="G21" s="25">
        <v>43165.081944444442</v>
      </c>
      <c r="H21" s="22" t="s">
        <v>59</v>
      </c>
      <c r="I21" s="26">
        <f t="shared" si="0"/>
        <v>0.36666666663950309</v>
      </c>
      <c r="J21" s="27">
        <v>2</v>
      </c>
      <c r="K21" s="28">
        <v>2</v>
      </c>
      <c r="L21" s="27">
        <v>0</v>
      </c>
      <c r="M21" s="27">
        <v>0</v>
      </c>
      <c r="N21" s="27">
        <v>0</v>
      </c>
      <c r="O21" s="27">
        <v>0</v>
      </c>
      <c r="P21" s="27">
        <v>0</v>
      </c>
      <c r="Q21" s="27">
        <v>0</v>
      </c>
      <c r="R21" s="27">
        <f t="shared" si="1"/>
        <v>0</v>
      </c>
      <c r="S21" s="27">
        <v>0</v>
      </c>
      <c r="T21" s="27">
        <v>0</v>
      </c>
      <c r="U21" s="27">
        <v>0</v>
      </c>
      <c r="V21" s="27">
        <f t="shared" si="2"/>
        <v>0</v>
      </c>
      <c r="W21" s="27">
        <v>0</v>
      </c>
      <c r="X21" s="29">
        <v>0</v>
      </c>
      <c r="Y21" s="27">
        <v>0</v>
      </c>
      <c r="Z21" s="25" t="s">
        <v>212</v>
      </c>
      <c r="AA21" s="30" t="s">
        <v>210</v>
      </c>
      <c r="AB21" s="30" t="s">
        <v>211</v>
      </c>
      <c r="AC21" s="27">
        <v>0</v>
      </c>
      <c r="AD21" s="27" t="s">
        <v>109</v>
      </c>
      <c r="AE21" s="37" t="s">
        <v>81</v>
      </c>
      <c r="AF21" s="33" t="s">
        <v>85</v>
      </c>
      <c r="AG21" s="33" t="s">
        <v>110</v>
      </c>
      <c r="AH21" s="34" t="s">
        <v>79</v>
      </c>
      <c r="AI21" s="33"/>
      <c r="AJ21" s="33"/>
      <c r="AK21" s="35"/>
      <c r="AL21" s="33">
        <v>0</v>
      </c>
    </row>
    <row r="22" spans="1:38" s="41" customFormat="1" ht="23.25" customHeight="1" x14ac:dyDescent="0.3">
      <c r="A22" s="21">
        <v>225</v>
      </c>
      <c r="B22" s="22" t="s">
        <v>48</v>
      </c>
      <c r="C22" s="23" t="s">
        <v>50</v>
      </c>
      <c r="D22" s="24" t="s">
        <v>281</v>
      </c>
      <c r="E22" s="3">
        <v>0.4</v>
      </c>
      <c r="F22" s="25">
        <v>43165.416666666664</v>
      </c>
      <c r="G22" s="25">
        <v>43165.694444444445</v>
      </c>
      <c r="H22" s="22" t="s">
        <v>55</v>
      </c>
      <c r="I22" s="26">
        <f t="shared" ref="I22:I24" si="9">(G22-F22)*24</f>
        <v>6.6666666667442769</v>
      </c>
      <c r="J22" s="27">
        <v>2</v>
      </c>
      <c r="K22" s="28">
        <v>2</v>
      </c>
      <c r="L22" s="27">
        <v>0</v>
      </c>
      <c r="M22" s="27">
        <v>0</v>
      </c>
      <c r="N22" s="27">
        <v>0</v>
      </c>
      <c r="O22" s="27">
        <v>0</v>
      </c>
      <c r="P22" s="27">
        <v>0</v>
      </c>
      <c r="Q22" s="27">
        <v>0</v>
      </c>
      <c r="R22" s="27">
        <f t="shared" ref="R22:R24" si="10">O22-P22-Q22</f>
        <v>0</v>
      </c>
      <c r="S22" s="27">
        <v>0</v>
      </c>
      <c r="T22" s="27">
        <v>0</v>
      </c>
      <c r="U22" s="27">
        <v>0</v>
      </c>
      <c r="V22" s="27">
        <f t="shared" ref="V22:V24" si="11">O22-S22-T22-U22</f>
        <v>0</v>
      </c>
      <c r="W22" s="27">
        <v>0</v>
      </c>
      <c r="X22" s="29">
        <v>0</v>
      </c>
      <c r="Y22" s="27">
        <v>0</v>
      </c>
      <c r="Z22" s="30"/>
      <c r="AA22" s="30"/>
      <c r="AB22" s="30"/>
      <c r="AC22" s="27"/>
      <c r="AD22" s="27"/>
      <c r="AE22" s="37"/>
      <c r="AF22" s="33"/>
      <c r="AG22" s="33"/>
      <c r="AH22" s="34"/>
      <c r="AI22" s="33"/>
      <c r="AJ22" s="33"/>
      <c r="AK22" s="35"/>
      <c r="AL22" s="33">
        <v>0</v>
      </c>
    </row>
    <row r="23" spans="1:38" s="41" customFormat="1" x14ac:dyDescent="0.3">
      <c r="A23" s="21">
        <v>226</v>
      </c>
      <c r="B23" s="22" t="s">
        <v>48</v>
      </c>
      <c r="C23" s="23" t="s">
        <v>64</v>
      </c>
      <c r="D23" s="24" t="s">
        <v>282</v>
      </c>
      <c r="E23" s="3">
        <v>0.4</v>
      </c>
      <c r="F23" s="25">
        <v>43165.434027777781</v>
      </c>
      <c r="G23" s="25">
        <v>43165.534722222219</v>
      </c>
      <c r="H23" s="22" t="s">
        <v>55</v>
      </c>
      <c r="I23" s="26">
        <f t="shared" si="9"/>
        <v>2.4166666665114462</v>
      </c>
      <c r="J23" s="27">
        <v>2</v>
      </c>
      <c r="K23" s="28">
        <v>2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  <c r="Q23" s="27">
        <v>0</v>
      </c>
      <c r="R23" s="27">
        <f t="shared" si="10"/>
        <v>0</v>
      </c>
      <c r="S23" s="27">
        <v>0</v>
      </c>
      <c r="T23" s="27">
        <v>0</v>
      </c>
      <c r="U23" s="27">
        <v>0</v>
      </c>
      <c r="V23" s="27">
        <f t="shared" si="11"/>
        <v>0</v>
      </c>
      <c r="W23" s="27">
        <v>0</v>
      </c>
      <c r="X23" s="29">
        <v>0</v>
      </c>
      <c r="Y23" s="27">
        <v>0</v>
      </c>
      <c r="Z23" s="30"/>
      <c r="AA23" s="30"/>
      <c r="AB23" s="30"/>
      <c r="AC23" s="27"/>
      <c r="AD23" s="27"/>
      <c r="AE23" s="37"/>
      <c r="AF23" s="33"/>
      <c r="AG23" s="33"/>
      <c r="AH23" s="34"/>
      <c r="AI23" s="33"/>
      <c r="AJ23" s="33"/>
      <c r="AK23" s="35"/>
      <c r="AL23" s="33">
        <v>0</v>
      </c>
    </row>
    <row r="24" spans="1:38" s="41" customFormat="1" ht="23.25" customHeight="1" x14ac:dyDescent="0.3">
      <c r="A24" s="21">
        <v>227</v>
      </c>
      <c r="B24" s="22" t="s">
        <v>48</v>
      </c>
      <c r="C24" s="23" t="s">
        <v>65</v>
      </c>
      <c r="D24" s="24" t="s">
        <v>276</v>
      </c>
      <c r="E24" s="3">
        <v>0.4</v>
      </c>
      <c r="F24" s="25">
        <v>43165.520833333336</v>
      </c>
      <c r="G24" s="25">
        <v>43165.604166666664</v>
      </c>
      <c r="H24" s="22" t="s">
        <v>55</v>
      </c>
      <c r="I24" s="26">
        <f t="shared" si="9"/>
        <v>1.9999999998835847</v>
      </c>
      <c r="J24" s="27">
        <v>2</v>
      </c>
      <c r="K24" s="28">
        <v>2</v>
      </c>
      <c r="L24" s="27">
        <v>0</v>
      </c>
      <c r="M24" s="27">
        <v>0</v>
      </c>
      <c r="N24" s="27">
        <v>0</v>
      </c>
      <c r="O24" s="27">
        <v>0</v>
      </c>
      <c r="P24" s="27">
        <v>0</v>
      </c>
      <c r="Q24" s="27">
        <v>0</v>
      </c>
      <c r="R24" s="27">
        <f t="shared" si="10"/>
        <v>0</v>
      </c>
      <c r="S24" s="27">
        <v>0</v>
      </c>
      <c r="T24" s="27">
        <v>0</v>
      </c>
      <c r="U24" s="27">
        <v>0</v>
      </c>
      <c r="V24" s="27">
        <f t="shared" si="11"/>
        <v>0</v>
      </c>
      <c r="W24" s="27">
        <v>0</v>
      </c>
      <c r="X24" s="29">
        <v>0</v>
      </c>
      <c r="Y24" s="27">
        <v>0</v>
      </c>
      <c r="Z24" s="30"/>
      <c r="AA24" s="30"/>
      <c r="AB24" s="30"/>
      <c r="AC24" s="27"/>
      <c r="AD24" s="27"/>
      <c r="AE24" s="37"/>
      <c r="AF24" s="33"/>
      <c r="AG24" s="33"/>
      <c r="AH24" s="34"/>
      <c r="AI24" s="33"/>
      <c r="AJ24" s="33"/>
      <c r="AK24" s="35"/>
      <c r="AL24" s="33">
        <v>0</v>
      </c>
    </row>
    <row r="25" spans="1:38" s="41" customFormat="1" x14ac:dyDescent="0.3">
      <c r="A25" s="21">
        <v>228</v>
      </c>
      <c r="B25" s="22" t="s">
        <v>48</v>
      </c>
      <c r="C25" s="23" t="s">
        <v>64</v>
      </c>
      <c r="D25" s="24" t="s">
        <v>280</v>
      </c>
      <c r="E25" s="3">
        <v>6</v>
      </c>
      <c r="F25" s="25">
        <v>43165.548611111109</v>
      </c>
      <c r="G25" s="25">
        <v>43165.659722222219</v>
      </c>
      <c r="H25" s="22" t="s">
        <v>55</v>
      </c>
      <c r="I25" s="26">
        <f t="shared" ref="I25" si="12">(G25-F25)*24</f>
        <v>2.6666666666278616</v>
      </c>
      <c r="J25" s="27">
        <v>2</v>
      </c>
      <c r="K25" s="28">
        <v>2</v>
      </c>
      <c r="L25" s="27">
        <v>0</v>
      </c>
      <c r="M25" s="27">
        <v>0</v>
      </c>
      <c r="N25" s="27">
        <v>0</v>
      </c>
      <c r="O25" s="27">
        <v>0</v>
      </c>
      <c r="P25" s="27">
        <v>0</v>
      </c>
      <c r="Q25" s="27">
        <v>0</v>
      </c>
      <c r="R25" s="27">
        <f t="shared" ref="R25" si="13">O25-P25-Q25</f>
        <v>0</v>
      </c>
      <c r="S25" s="27">
        <v>0</v>
      </c>
      <c r="T25" s="27">
        <v>0</v>
      </c>
      <c r="U25" s="27">
        <v>0</v>
      </c>
      <c r="V25" s="27">
        <f t="shared" ref="V25" si="14">O25-S25-T25-U25</f>
        <v>0</v>
      </c>
      <c r="W25" s="27">
        <v>0</v>
      </c>
      <c r="X25" s="29">
        <v>0</v>
      </c>
      <c r="Y25" s="27">
        <v>0</v>
      </c>
      <c r="Z25" s="30"/>
      <c r="AA25" s="30"/>
      <c r="AB25" s="30"/>
      <c r="AC25" s="27"/>
      <c r="AD25" s="27"/>
      <c r="AE25" s="37"/>
      <c r="AF25" s="33"/>
      <c r="AG25" s="33"/>
      <c r="AH25" s="34"/>
      <c r="AI25" s="33"/>
      <c r="AJ25" s="33"/>
      <c r="AK25" s="35"/>
      <c r="AL25" s="33">
        <v>0</v>
      </c>
    </row>
    <row r="26" spans="1:38" s="36" customFormat="1" ht="36" x14ac:dyDescent="0.3">
      <c r="A26" s="21">
        <v>229</v>
      </c>
      <c r="B26" s="22" t="s">
        <v>48</v>
      </c>
      <c r="C26" s="23" t="s">
        <v>80</v>
      </c>
      <c r="D26" s="24" t="s">
        <v>111</v>
      </c>
      <c r="E26" s="3">
        <v>6</v>
      </c>
      <c r="F26" s="25">
        <v>43166.847222222219</v>
      </c>
      <c r="G26" s="25">
        <v>43166.864583333336</v>
      </c>
      <c r="H26" s="22" t="s">
        <v>59</v>
      </c>
      <c r="I26" s="26">
        <f t="shared" si="0"/>
        <v>0.41666666680248454</v>
      </c>
      <c r="J26" s="27"/>
      <c r="K26" s="28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9"/>
      <c r="Y26" s="27"/>
      <c r="Z26" s="25" t="s">
        <v>213</v>
      </c>
      <c r="AA26" s="30" t="s">
        <v>210</v>
      </c>
      <c r="AB26" s="30" t="s">
        <v>211</v>
      </c>
      <c r="AC26" s="27">
        <v>0</v>
      </c>
      <c r="AD26" s="31" t="s">
        <v>97</v>
      </c>
      <c r="AE26" s="32" t="s">
        <v>81</v>
      </c>
      <c r="AF26" s="33" t="s">
        <v>85</v>
      </c>
      <c r="AG26" s="38" t="s">
        <v>112</v>
      </c>
      <c r="AH26" s="34" t="s">
        <v>79</v>
      </c>
      <c r="AI26" s="21"/>
      <c r="AJ26" s="21"/>
      <c r="AK26" s="35"/>
      <c r="AL26" s="33">
        <v>0</v>
      </c>
    </row>
    <row r="27" spans="1:38" s="36" customFormat="1" ht="36" x14ac:dyDescent="0.3">
      <c r="A27" s="21">
        <v>230</v>
      </c>
      <c r="B27" s="22" t="s">
        <v>48</v>
      </c>
      <c r="C27" s="23" t="s">
        <v>80</v>
      </c>
      <c r="D27" s="24" t="s">
        <v>113</v>
      </c>
      <c r="E27" s="3">
        <v>6</v>
      </c>
      <c r="F27" s="25">
        <v>43166.970138888886</v>
      </c>
      <c r="G27" s="25">
        <v>43166.972222222219</v>
      </c>
      <c r="H27" s="22" t="s">
        <v>59</v>
      </c>
      <c r="I27" s="26">
        <f t="shared" si="0"/>
        <v>4.9999999988358468E-2</v>
      </c>
      <c r="J27" s="27">
        <v>2</v>
      </c>
      <c r="K27" s="28">
        <v>2</v>
      </c>
      <c r="L27" s="27">
        <v>0</v>
      </c>
      <c r="M27" s="27">
        <v>0</v>
      </c>
      <c r="N27" s="27">
        <v>0</v>
      </c>
      <c r="O27" s="27">
        <v>0</v>
      </c>
      <c r="P27" s="27">
        <v>0</v>
      </c>
      <c r="Q27" s="27">
        <v>0</v>
      </c>
      <c r="R27" s="27">
        <f>O27-P27-Q27</f>
        <v>0</v>
      </c>
      <c r="S27" s="27">
        <v>0</v>
      </c>
      <c r="T27" s="27">
        <v>0</v>
      </c>
      <c r="U27" s="27">
        <v>0</v>
      </c>
      <c r="V27" s="27">
        <f>O27-S27-T27-U27</f>
        <v>0</v>
      </c>
      <c r="W27" s="27">
        <v>0</v>
      </c>
      <c r="X27" s="29">
        <v>0</v>
      </c>
      <c r="Y27" s="27">
        <v>0</v>
      </c>
      <c r="Z27" s="25" t="s">
        <v>214</v>
      </c>
      <c r="AA27" s="30" t="s">
        <v>210</v>
      </c>
      <c r="AB27" s="30" t="s">
        <v>211</v>
      </c>
      <c r="AC27" s="27">
        <v>0</v>
      </c>
      <c r="AD27" s="31" t="s">
        <v>97</v>
      </c>
      <c r="AE27" s="32" t="s">
        <v>81</v>
      </c>
      <c r="AF27" s="65" t="s">
        <v>85</v>
      </c>
      <c r="AG27" s="66"/>
      <c r="AH27" s="34" t="s">
        <v>79</v>
      </c>
      <c r="AI27" s="21"/>
      <c r="AJ27" s="21"/>
      <c r="AK27" s="35"/>
      <c r="AL27" s="33">
        <v>0</v>
      </c>
    </row>
    <row r="28" spans="1:38" s="36" customFormat="1" ht="24" x14ac:dyDescent="0.3">
      <c r="A28" s="21">
        <v>231</v>
      </c>
      <c r="B28" s="22" t="s">
        <v>49</v>
      </c>
      <c r="C28" s="23" t="s">
        <v>80</v>
      </c>
      <c r="D28" s="24" t="s">
        <v>114</v>
      </c>
      <c r="E28" s="3">
        <v>6</v>
      </c>
      <c r="F28" s="25">
        <v>43167.161805555559</v>
      </c>
      <c r="G28" s="25">
        <v>43167.162499999999</v>
      </c>
      <c r="H28" s="22" t="s">
        <v>59</v>
      </c>
      <c r="I28" s="26">
        <f t="shared" si="0"/>
        <v>1.6666666546370834E-2</v>
      </c>
      <c r="J28" s="27">
        <v>2</v>
      </c>
      <c r="K28" s="28">
        <v>2</v>
      </c>
      <c r="L28" s="27">
        <v>0</v>
      </c>
      <c r="M28" s="27">
        <v>0</v>
      </c>
      <c r="N28" s="27">
        <v>0</v>
      </c>
      <c r="O28" s="27">
        <v>0</v>
      </c>
      <c r="P28" s="27">
        <v>0</v>
      </c>
      <c r="Q28" s="27">
        <v>0</v>
      </c>
      <c r="R28" s="27">
        <f>O28-P28-Q28</f>
        <v>0</v>
      </c>
      <c r="S28" s="27">
        <v>0</v>
      </c>
      <c r="T28" s="27">
        <v>0</v>
      </c>
      <c r="U28" s="27">
        <v>0</v>
      </c>
      <c r="V28" s="27">
        <f>O28-S28-T28-U28</f>
        <v>0</v>
      </c>
      <c r="W28" s="27">
        <v>0</v>
      </c>
      <c r="X28" s="29">
        <v>0</v>
      </c>
      <c r="Y28" s="27">
        <v>0</v>
      </c>
      <c r="Z28" s="25" t="s">
        <v>215</v>
      </c>
      <c r="AA28" s="30" t="s">
        <v>210</v>
      </c>
      <c r="AB28" s="30" t="s">
        <v>211</v>
      </c>
      <c r="AC28" s="27">
        <v>0</v>
      </c>
      <c r="AD28" s="31" t="s">
        <v>109</v>
      </c>
      <c r="AE28" s="32" t="s">
        <v>81</v>
      </c>
      <c r="AF28" s="67" t="s">
        <v>115</v>
      </c>
      <c r="AG28" s="68"/>
      <c r="AH28" s="34" t="s">
        <v>79</v>
      </c>
      <c r="AI28" s="21"/>
      <c r="AJ28" s="21"/>
      <c r="AK28" s="35"/>
      <c r="AL28" s="33">
        <v>0</v>
      </c>
    </row>
    <row r="29" spans="1:38" s="36" customFormat="1" ht="35.25" customHeight="1" x14ac:dyDescent="0.3">
      <c r="A29" s="21">
        <v>232</v>
      </c>
      <c r="B29" s="22" t="s">
        <v>49</v>
      </c>
      <c r="C29" s="23" t="s">
        <v>50</v>
      </c>
      <c r="D29" s="24" t="s">
        <v>117</v>
      </c>
      <c r="E29" s="3">
        <v>6</v>
      </c>
      <c r="F29" s="25">
        <v>43167.524305555555</v>
      </c>
      <c r="G29" s="25">
        <v>43167.708333333336</v>
      </c>
      <c r="H29" s="22" t="s">
        <v>59</v>
      </c>
      <c r="I29" s="26">
        <f t="shared" si="0"/>
        <v>4.4166666667442769</v>
      </c>
      <c r="J29" s="27"/>
      <c r="K29" s="28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9"/>
      <c r="Y29" s="27"/>
      <c r="Z29" s="25" t="s">
        <v>216</v>
      </c>
      <c r="AA29" s="30" t="s">
        <v>210</v>
      </c>
      <c r="AB29" s="30" t="s">
        <v>211</v>
      </c>
      <c r="AC29" s="27">
        <v>0</v>
      </c>
      <c r="AD29" s="31" t="s">
        <v>116</v>
      </c>
      <c r="AE29" s="32">
        <v>18</v>
      </c>
      <c r="AF29" s="67" t="s">
        <v>118</v>
      </c>
      <c r="AG29" s="68"/>
      <c r="AH29" s="34" t="s">
        <v>81</v>
      </c>
      <c r="AI29" s="21"/>
      <c r="AJ29" s="21"/>
      <c r="AK29" s="35" t="s">
        <v>77</v>
      </c>
      <c r="AL29" s="33">
        <v>0</v>
      </c>
    </row>
    <row r="30" spans="1:38" s="36" customFormat="1" ht="36" x14ac:dyDescent="0.3">
      <c r="A30" s="21">
        <v>233</v>
      </c>
      <c r="B30" s="22" t="s">
        <v>49</v>
      </c>
      <c r="C30" s="23" t="s">
        <v>50</v>
      </c>
      <c r="D30" s="24" t="s">
        <v>117</v>
      </c>
      <c r="E30" s="3">
        <v>6</v>
      </c>
      <c r="F30" s="25">
        <v>43168.069444444445</v>
      </c>
      <c r="G30" s="25">
        <v>43168.286805555559</v>
      </c>
      <c r="H30" s="22" t="s">
        <v>59</v>
      </c>
      <c r="I30" s="26">
        <f t="shared" si="0"/>
        <v>5.2166666667326353</v>
      </c>
      <c r="J30" s="27">
        <v>2</v>
      </c>
      <c r="K30" s="28">
        <v>2</v>
      </c>
      <c r="L30" s="27">
        <v>0</v>
      </c>
      <c r="M30" s="27">
        <v>0</v>
      </c>
      <c r="N30" s="27">
        <v>0</v>
      </c>
      <c r="O30" s="27">
        <v>0</v>
      </c>
      <c r="P30" s="27">
        <v>0</v>
      </c>
      <c r="Q30" s="27">
        <v>0</v>
      </c>
      <c r="R30" s="27">
        <f>O30-P30-Q30</f>
        <v>0</v>
      </c>
      <c r="S30" s="27">
        <v>0</v>
      </c>
      <c r="T30" s="27">
        <v>0</v>
      </c>
      <c r="U30" s="27">
        <v>0</v>
      </c>
      <c r="V30" s="27">
        <f>O30-S30-T30-U30</f>
        <v>0</v>
      </c>
      <c r="W30" s="27">
        <v>0</v>
      </c>
      <c r="X30" s="29">
        <v>0</v>
      </c>
      <c r="Y30" s="27">
        <v>0</v>
      </c>
      <c r="Z30" s="25" t="s">
        <v>217</v>
      </c>
      <c r="AA30" s="30" t="s">
        <v>210</v>
      </c>
      <c r="AB30" s="30" t="s">
        <v>211</v>
      </c>
      <c r="AC30" s="27">
        <v>0</v>
      </c>
      <c r="AD30" s="31" t="s">
        <v>116</v>
      </c>
      <c r="AE30" s="32">
        <v>18</v>
      </c>
      <c r="AF30" s="67" t="s">
        <v>119</v>
      </c>
      <c r="AG30" s="68"/>
      <c r="AH30" s="34" t="s">
        <v>81</v>
      </c>
      <c r="AI30" s="21"/>
      <c r="AJ30" s="21"/>
      <c r="AK30" s="35" t="s">
        <v>77</v>
      </c>
      <c r="AL30" s="33">
        <v>0</v>
      </c>
    </row>
    <row r="31" spans="1:38" s="36" customFormat="1" ht="36" x14ac:dyDescent="0.3">
      <c r="A31" s="21">
        <v>234</v>
      </c>
      <c r="B31" s="22" t="s">
        <v>49</v>
      </c>
      <c r="C31" s="23" t="s">
        <v>50</v>
      </c>
      <c r="D31" s="24" t="s">
        <v>120</v>
      </c>
      <c r="E31" s="3">
        <v>6</v>
      </c>
      <c r="F31" s="25">
        <v>43168.069444444445</v>
      </c>
      <c r="G31" s="25">
        <v>43168.265972222223</v>
      </c>
      <c r="H31" s="22" t="s">
        <v>59</v>
      </c>
      <c r="I31" s="26">
        <f t="shared" si="0"/>
        <v>4.7166666666744277</v>
      </c>
      <c r="J31" s="27"/>
      <c r="K31" s="28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9"/>
      <c r="Y31" s="27"/>
      <c r="Z31" s="25" t="s">
        <v>218</v>
      </c>
      <c r="AA31" s="30" t="s">
        <v>210</v>
      </c>
      <c r="AB31" s="30" t="s">
        <v>211</v>
      </c>
      <c r="AC31" s="27">
        <v>0</v>
      </c>
      <c r="AD31" s="31" t="s">
        <v>116</v>
      </c>
      <c r="AE31" s="32">
        <v>19</v>
      </c>
      <c r="AF31" s="67" t="s">
        <v>118</v>
      </c>
      <c r="AG31" s="68"/>
      <c r="AH31" s="34" t="s">
        <v>81</v>
      </c>
      <c r="AI31" s="21"/>
      <c r="AJ31" s="21"/>
      <c r="AK31" s="35" t="s">
        <v>77</v>
      </c>
      <c r="AL31" s="33">
        <v>0</v>
      </c>
    </row>
    <row r="32" spans="1:38" s="36" customFormat="1" ht="36" x14ac:dyDescent="0.3">
      <c r="A32" s="21">
        <v>235</v>
      </c>
      <c r="B32" s="22" t="s">
        <v>49</v>
      </c>
      <c r="C32" s="23" t="s">
        <v>50</v>
      </c>
      <c r="D32" s="24" t="s">
        <v>121</v>
      </c>
      <c r="E32" s="3">
        <v>6</v>
      </c>
      <c r="F32" s="25">
        <v>43168.487500000003</v>
      </c>
      <c r="G32" s="25">
        <v>43168.520833333336</v>
      </c>
      <c r="H32" s="22" t="s">
        <v>61</v>
      </c>
      <c r="I32" s="26">
        <f t="shared" si="0"/>
        <v>0.79999999998835847</v>
      </c>
      <c r="J32" s="27">
        <v>2</v>
      </c>
      <c r="K32" s="28">
        <v>2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f>O32-P32-Q32</f>
        <v>0</v>
      </c>
      <c r="S32" s="27">
        <v>0</v>
      </c>
      <c r="T32" s="27">
        <v>0</v>
      </c>
      <c r="U32" s="27">
        <v>0</v>
      </c>
      <c r="V32" s="27">
        <f>O32-S32-T32-U32</f>
        <v>0</v>
      </c>
      <c r="W32" s="27">
        <v>0</v>
      </c>
      <c r="X32" s="29">
        <v>0</v>
      </c>
      <c r="Y32" s="27">
        <v>0</v>
      </c>
      <c r="Z32" s="30" t="s">
        <v>249</v>
      </c>
      <c r="AA32" s="30" t="s">
        <v>241</v>
      </c>
      <c r="AB32" s="30" t="s">
        <v>242</v>
      </c>
      <c r="AC32" s="27">
        <v>1</v>
      </c>
      <c r="AD32" s="31" t="s">
        <v>116</v>
      </c>
      <c r="AE32" s="32">
        <v>23</v>
      </c>
      <c r="AF32" s="33" t="s">
        <v>98</v>
      </c>
      <c r="AG32" s="39" t="s">
        <v>122</v>
      </c>
      <c r="AH32" s="34" t="s">
        <v>78</v>
      </c>
      <c r="AI32" s="21">
        <v>4</v>
      </c>
      <c r="AJ32" s="21"/>
      <c r="AK32" s="35" t="s">
        <v>77</v>
      </c>
      <c r="AL32" s="33">
        <v>0</v>
      </c>
    </row>
    <row r="33" spans="1:38" s="36" customFormat="1" ht="24" x14ac:dyDescent="0.3">
      <c r="A33" s="21">
        <v>236</v>
      </c>
      <c r="B33" s="22" t="s">
        <v>49</v>
      </c>
      <c r="C33" s="23" t="s">
        <v>50</v>
      </c>
      <c r="D33" s="24" t="s">
        <v>123</v>
      </c>
      <c r="E33" s="3">
        <v>6</v>
      </c>
      <c r="F33" s="25">
        <v>43168.11041666667</v>
      </c>
      <c r="G33" s="25">
        <v>43168.112500000003</v>
      </c>
      <c r="H33" s="22" t="s">
        <v>59</v>
      </c>
      <c r="I33" s="26">
        <f t="shared" ref="I33:I80" si="15">(G33-F33)*24</f>
        <v>4.9999999988358468E-2</v>
      </c>
      <c r="J33" s="27">
        <v>2</v>
      </c>
      <c r="K33" s="28">
        <v>2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f t="shared" ref="R33:R84" si="16">O33-P33-Q33</f>
        <v>0</v>
      </c>
      <c r="S33" s="27">
        <v>0</v>
      </c>
      <c r="T33" s="27">
        <v>0</v>
      </c>
      <c r="U33" s="27">
        <v>0</v>
      </c>
      <c r="V33" s="27">
        <f t="shared" ref="V33:V84" si="17">O33-S33-T33-U33</f>
        <v>0</v>
      </c>
      <c r="W33" s="27">
        <v>0</v>
      </c>
      <c r="X33" s="29">
        <v>0</v>
      </c>
      <c r="Y33" s="27">
        <v>0</v>
      </c>
      <c r="Z33" s="25" t="s">
        <v>219</v>
      </c>
      <c r="AA33" s="30" t="s">
        <v>210</v>
      </c>
      <c r="AB33" s="30" t="s">
        <v>211</v>
      </c>
      <c r="AC33" s="27">
        <v>0</v>
      </c>
      <c r="AD33" s="31" t="s">
        <v>116</v>
      </c>
      <c r="AE33" s="37">
        <v>20</v>
      </c>
      <c r="AF33" s="33" t="s">
        <v>95</v>
      </c>
      <c r="AG33" s="33" t="s">
        <v>124</v>
      </c>
      <c r="AH33" s="34" t="s">
        <v>79</v>
      </c>
      <c r="AI33" s="33"/>
      <c r="AJ33" s="33"/>
      <c r="AK33" s="35"/>
      <c r="AL33" s="33">
        <v>0</v>
      </c>
    </row>
    <row r="34" spans="1:38" s="36" customFormat="1" ht="36" x14ac:dyDescent="0.3">
      <c r="A34" s="21">
        <v>237</v>
      </c>
      <c r="B34" s="22" t="s">
        <v>49</v>
      </c>
      <c r="C34" s="23" t="s">
        <v>50</v>
      </c>
      <c r="D34" s="24" t="s">
        <v>123</v>
      </c>
      <c r="E34" s="3">
        <v>6</v>
      </c>
      <c r="F34" s="25">
        <v>43168.211805555555</v>
      </c>
      <c r="G34" s="25">
        <v>43168.286805555559</v>
      </c>
      <c r="H34" s="22" t="s">
        <v>59</v>
      </c>
      <c r="I34" s="26">
        <f t="shared" si="15"/>
        <v>1.8000000001047738</v>
      </c>
      <c r="J34" s="27">
        <v>2</v>
      </c>
      <c r="K34" s="28">
        <v>2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f t="shared" si="16"/>
        <v>0</v>
      </c>
      <c r="S34" s="27">
        <v>0</v>
      </c>
      <c r="T34" s="27">
        <v>0</v>
      </c>
      <c r="U34" s="27">
        <v>0</v>
      </c>
      <c r="V34" s="27">
        <f t="shared" si="17"/>
        <v>0</v>
      </c>
      <c r="W34" s="27">
        <v>0</v>
      </c>
      <c r="X34" s="29">
        <v>0</v>
      </c>
      <c r="Y34" s="27">
        <v>0</v>
      </c>
      <c r="Z34" s="25" t="s">
        <v>220</v>
      </c>
      <c r="AA34" s="30" t="s">
        <v>210</v>
      </c>
      <c r="AB34" s="30" t="s">
        <v>211</v>
      </c>
      <c r="AC34" s="27">
        <v>0</v>
      </c>
      <c r="AD34" s="27" t="s">
        <v>116</v>
      </c>
      <c r="AE34" s="37">
        <v>20</v>
      </c>
      <c r="AF34" s="65" t="s">
        <v>125</v>
      </c>
      <c r="AG34" s="66"/>
      <c r="AH34" s="34" t="s">
        <v>81</v>
      </c>
      <c r="AI34" s="33"/>
      <c r="AJ34" s="33"/>
      <c r="AK34" s="35" t="s">
        <v>77</v>
      </c>
      <c r="AL34" s="33">
        <v>0</v>
      </c>
    </row>
    <row r="35" spans="1:38" s="36" customFormat="1" ht="36" x14ac:dyDescent="0.3">
      <c r="A35" s="21">
        <v>238</v>
      </c>
      <c r="B35" s="22" t="s">
        <v>48</v>
      </c>
      <c r="C35" s="23" t="s">
        <v>50</v>
      </c>
      <c r="D35" s="24" t="s">
        <v>126</v>
      </c>
      <c r="E35" s="3">
        <v>6</v>
      </c>
      <c r="F35" s="25">
        <v>43168.72152777778</v>
      </c>
      <c r="G35" s="25">
        <v>43168.797222222223</v>
      </c>
      <c r="H35" s="22" t="s">
        <v>61</v>
      </c>
      <c r="I35" s="26">
        <f>(G35-F35)*24</f>
        <v>1.8166666666511446</v>
      </c>
      <c r="J35" s="27">
        <v>2</v>
      </c>
      <c r="K35" s="28">
        <v>2</v>
      </c>
      <c r="L35" s="27">
        <v>0</v>
      </c>
      <c r="M35" s="27">
        <v>0</v>
      </c>
      <c r="N35" s="27">
        <v>0</v>
      </c>
      <c r="O35" s="27">
        <v>0</v>
      </c>
      <c r="P35" s="27">
        <v>0</v>
      </c>
      <c r="Q35" s="27">
        <v>0</v>
      </c>
      <c r="R35" s="27">
        <f t="shared" si="16"/>
        <v>0</v>
      </c>
      <c r="S35" s="27">
        <v>0</v>
      </c>
      <c r="T35" s="27">
        <v>0</v>
      </c>
      <c r="U35" s="27">
        <v>0</v>
      </c>
      <c r="V35" s="27">
        <f t="shared" si="17"/>
        <v>0</v>
      </c>
      <c r="W35" s="27">
        <v>0</v>
      </c>
      <c r="X35" s="29">
        <v>0</v>
      </c>
      <c r="Y35" s="27">
        <v>0</v>
      </c>
      <c r="Z35" s="30" t="s">
        <v>250</v>
      </c>
      <c r="AA35" s="30" t="s">
        <v>241</v>
      </c>
      <c r="AB35" s="30" t="s">
        <v>242</v>
      </c>
      <c r="AC35" s="27">
        <v>1</v>
      </c>
      <c r="AD35" s="27" t="s">
        <v>91</v>
      </c>
      <c r="AE35" s="37">
        <v>27</v>
      </c>
      <c r="AF35" s="33" t="s">
        <v>98</v>
      </c>
      <c r="AG35" s="33" t="s">
        <v>127</v>
      </c>
      <c r="AH35" s="34" t="s">
        <v>128</v>
      </c>
      <c r="AI35" s="33"/>
      <c r="AJ35" s="33">
        <v>11</v>
      </c>
      <c r="AK35" s="35" t="s">
        <v>77</v>
      </c>
      <c r="AL35" s="33">
        <v>0</v>
      </c>
    </row>
    <row r="36" spans="1:38" s="36" customFormat="1" ht="36" x14ac:dyDescent="0.3">
      <c r="A36" s="21">
        <v>239</v>
      </c>
      <c r="B36" s="22" t="s">
        <v>49</v>
      </c>
      <c r="C36" s="23" t="s">
        <v>80</v>
      </c>
      <c r="D36" s="24" t="s">
        <v>129</v>
      </c>
      <c r="E36" s="3">
        <v>6</v>
      </c>
      <c r="F36" s="25">
        <v>43170.923611111109</v>
      </c>
      <c r="G36" s="25">
        <v>43170.934027777781</v>
      </c>
      <c r="H36" s="22" t="s">
        <v>59</v>
      </c>
      <c r="I36" s="26">
        <f>(G36-F36)*24</f>
        <v>0.25000000011641532</v>
      </c>
      <c r="J36" s="27">
        <v>2</v>
      </c>
      <c r="K36" s="28">
        <v>2</v>
      </c>
      <c r="L36" s="27">
        <v>0</v>
      </c>
      <c r="M36" s="27">
        <v>0</v>
      </c>
      <c r="N36" s="27">
        <v>0</v>
      </c>
      <c r="O36" s="27">
        <v>0</v>
      </c>
      <c r="P36" s="27">
        <v>0</v>
      </c>
      <c r="Q36" s="27">
        <v>0</v>
      </c>
      <c r="R36" s="27">
        <f t="shared" si="16"/>
        <v>0</v>
      </c>
      <c r="S36" s="27">
        <v>0</v>
      </c>
      <c r="T36" s="27">
        <v>0</v>
      </c>
      <c r="U36" s="27">
        <v>0</v>
      </c>
      <c r="V36" s="27">
        <f t="shared" si="17"/>
        <v>0</v>
      </c>
      <c r="W36" s="27">
        <v>0</v>
      </c>
      <c r="X36" s="29">
        <v>0</v>
      </c>
      <c r="Y36" s="27">
        <v>0</v>
      </c>
      <c r="Z36" s="25" t="s">
        <v>221</v>
      </c>
      <c r="AA36" s="30" t="s">
        <v>210</v>
      </c>
      <c r="AB36" s="30" t="s">
        <v>211</v>
      </c>
      <c r="AC36" s="27">
        <v>0</v>
      </c>
      <c r="AD36" s="27" t="s">
        <v>82</v>
      </c>
      <c r="AE36" s="37" t="s">
        <v>81</v>
      </c>
      <c r="AF36" s="33" t="s">
        <v>130</v>
      </c>
      <c r="AG36" s="33" t="s">
        <v>131</v>
      </c>
      <c r="AH36" s="34" t="s">
        <v>79</v>
      </c>
      <c r="AI36" s="33"/>
      <c r="AJ36" s="33"/>
      <c r="AK36" s="35"/>
      <c r="AL36" s="33">
        <v>0</v>
      </c>
    </row>
    <row r="37" spans="1:38" s="36" customFormat="1" ht="36" x14ac:dyDescent="0.3">
      <c r="A37" s="21">
        <v>240</v>
      </c>
      <c r="B37" s="22" t="s">
        <v>49</v>
      </c>
      <c r="C37" s="23" t="s">
        <v>50</v>
      </c>
      <c r="D37" s="24" t="s">
        <v>133</v>
      </c>
      <c r="E37" s="3" t="s">
        <v>132</v>
      </c>
      <c r="F37" s="25">
        <v>43170.645833333336</v>
      </c>
      <c r="G37" s="25">
        <v>43170.657638888886</v>
      </c>
      <c r="H37" s="22" t="s">
        <v>59</v>
      </c>
      <c r="I37" s="26">
        <f t="shared" si="15"/>
        <v>0.28333333320915699</v>
      </c>
      <c r="J37" s="27">
        <v>2</v>
      </c>
      <c r="K37" s="28">
        <v>2</v>
      </c>
      <c r="L37" s="27">
        <v>0</v>
      </c>
      <c r="M37" s="27">
        <v>0</v>
      </c>
      <c r="N37" s="27">
        <v>0</v>
      </c>
      <c r="O37" s="27">
        <v>0</v>
      </c>
      <c r="P37" s="27">
        <v>0</v>
      </c>
      <c r="Q37" s="27">
        <v>0</v>
      </c>
      <c r="R37" s="27">
        <f t="shared" si="16"/>
        <v>0</v>
      </c>
      <c r="S37" s="27">
        <v>0</v>
      </c>
      <c r="T37" s="27">
        <v>0</v>
      </c>
      <c r="U37" s="27">
        <v>0</v>
      </c>
      <c r="V37" s="27">
        <f t="shared" si="17"/>
        <v>0</v>
      </c>
      <c r="W37" s="27">
        <v>0</v>
      </c>
      <c r="X37" s="29">
        <v>0</v>
      </c>
      <c r="Y37" s="27">
        <v>0</v>
      </c>
      <c r="Z37" s="25" t="s">
        <v>222</v>
      </c>
      <c r="AA37" s="30" t="s">
        <v>210</v>
      </c>
      <c r="AB37" s="30" t="s">
        <v>211</v>
      </c>
      <c r="AC37" s="27">
        <v>0</v>
      </c>
      <c r="AD37" s="27" t="s">
        <v>78</v>
      </c>
      <c r="AE37" s="37">
        <v>5</v>
      </c>
      <c r="AF37" s="65" t="s">
        <v>283</v>
      </c>
      <c r="AG37" s="66"/>
      <c r="AH37" s="34" t="s">
        <v>81</v>
      </c>
      <c r="AI37" s="33"/>
      <c r="AJ37" s="33"/>
      <c r="AK37" s="35" t="s">
        <v>77</v>
      </c>
      <c r="AL37" s="33">
        <v>0</v>
      </c>
    </row>
    <row r="38" spans="1:38" s="36" customFormat="1" x14ac:dyDescent="0.3">
      <c r="A38" s="21">
        <v>241</v>
      </c>
      <c r="B38" s="22" t="s">
        <v>47</v>
      </c>
      <c r="C38" s="23" t="s">
        <v>64</v>
      </c>
      <c r="D38" s="24" t="s">
        <v>205</v>
      </c>
      <c r="E38" s="3">
        <v>6</v>
      </c>
      <c r="F38" s="25">
        <v>43171.395833333336</v>
      </c>
      <c r="G38" s="25">
        <v>43171.5</v>
      </c>
      <c r="H38" s="22" t="s">
        <v>55</v>
      </c>
      <c r="I38" s="26">
        <f t="shared" ref="I38" si="18">(G38-F38)*24</f>
        <v>2.4999999999417923</v>
      </c>
      <c r="J38" s="27">
        <v>2</v>
      </c>
      <c r="K38" s="28">
        <v>2</v>
      </c>
      <c r="L38" s="27">
        <v>0</v>
      </c>
      <c r="M38" s="27">
        <v>0</v>
      </c>
      <c r="N38" s="27">
        <v>0</v>
      </c>
      <c r="O38" s="27">
        <v>0</v>
      </c>
      <c r="P38" s="27">
        <v>0</v>
      </c>
      <c r="Q38" s="27">
        <v>0</v>
      </c>
      <c r="R38" s="27">
        <f t="shared" ref="R38" si="19">O38-P38-Q38</f>
        <v>0</v>
      </c>
      <c r="S38" s="27">
        <v>0</v>
      </c>
      <c r="T38" s="27">
        <v>0</v>
      </c>
      <c r="U38" s="27">
        <v>0</v>
      </c>
      <c r="V38" s="27">
        <f t="shared" ref="V38" si="20">O38-S38-T38-U38</f>
        <v>0</v>
      </c>
      <c r="W38" s="27">
        <v>0</v>
      </c>
      <c r="X38" s="29">
        <v>0</v>
      </c>
      <c r="Y38" s="27">
        <v>0</v>
      </c>
      <c r="Z38" s="30"/>
      <c r="AA38" s="30"/>
      <c r="AB38" s="30"/>
      <c r="AC38" s="27"/>
      <c r="AD38" s="27"/>
      <c r="AE38" s="37"/>
      <c r="AF38" s="33"/>
      <c r="AG38" s="33"/>
      <c r="AH38" s="34"/>
      <c r="AI38" s="33"/>
      <c r="AJ38" s="33"/>
      <c r="AK38" s="35"/>
      <c r="AL38" s="33">
        <v>0</v>
      </c>
    </row>
    <row r="39" spans="1:38" s="36" customFormat="1" ht="24" x14ac:dyDescent="0.3">
      <c r="A39" s="21">
        <v>242</v>
      </c>
      <c r="B39" s="22" t="s">
        <v>47</v>
      </c>
      <c r="C39" s="23" t="s">
        <v>64</v>
      </c>
      <c r="D39" s="24" t="s">
        <v>203</v>
      </c>
      <c r="E39" s="3">
        <v>0.4</v>
      </c>
      <c r="F39" s="25">
        <v>43171.5625</v>
      </c>
      <c r="G39" s="25">
        <v>43171.666666666664</v>
      </c>
      <c r="H39" s="22" t="s">
        <v>55</v>
      </c>
      <c r="I39" s="26">
        <f t="shared" ref="I39" si="21">(G39-F39)*24</f>
        <v>2.4999999999417923</v>
      </c>
      <c r="J39" s="27">
        <v>2</v>
      </c>
      <c r="K39" s="28">
        <v>2</v>
      </c>
      <c r="L39" s="27">
        <v>0</v>
      </c>
      <c r="M39" s="27">
        <v>0</v>
      </c>
      <c r="N39" s="27">
        <v>0</v>
      </c>
      <c r="O39" s="27">
        <v>0</v>
      </c>
      <c r="P39" s="27">
        <v>0</v>
      </c>
      <c r="Q39" s="27">
        <v>0</v>
      </c>
      <c r="R39" s="27">
        <f t="shared" ref="R39" si="22">O39-P39-Q39</f>
        <v>0</v>
      </c>
      <c r="S39" s="27">
        <v>0</v>
      </c>
      <c r="T39" s="27">
        <v>0</v>
      </c>
      <c r="U39" s="27">
        <v>0</v>
      </c>
      <c r="V39" s="27">
        <f t="shared" ref="V39" si="23">O39-S39-T39-U39</f>
        <v>0</v>
      </c>
      <c r="W39" s="27">
        <v>0</v>
      </c>
      <c r="X39" s="29">
        <v>0</v>
      </c>
      <c r="Y39" s="27">
        <v>0</v>
      </c>
      <c r="Z39" s="30"/>
      <c r="AA39" s="30"/>
      <c r="AB39" s="30"/>
      <c r="AC39" s="27"/>
      <c r="AD39" s="27"/>
      <c r="AE39" s="37"/>
      <c r="AF39" s="33"/>
      <c r="AG39" s="33"/>
      <c r="AH39" s="34"/>
      <c r="AI39" s="33"/>
      <c r="AJ39" s="33"/>
      <c r="AK39" s="35"/>
      <c r="AL39" s="33">
        <v>0</v>
      </c>
    </row>
    <row r="40" spans="1:38" s="36" customFormat="1" ht="36" x14ac:dyDescent="0.3">
      <c r="A40" s="21">
        <v>243</v>
      </c>
      <c r="B40" s="22" t="s">
        <v>46</v>
      </c>
      <c r="C40" s="23" t="s">
        <v>80</v>
      </c>
      <c r="D40" s="24" t="s">
        <v>134</v>
      </c>
      <c r="E40" s="3">
        <v>6</v>
      </c>
      <c r="F40" s="25">
        <v>43172.303472222222</v>
      </c>
      <c r="G40" s="25">
        <v>43172.611111111109</v>
      </c>
      <c r="H40" s="22" t="s">
        <v>59</v>
      </c>
      <c r="I40" s="26">
        <f t="shared" si="15"/>
        <v>7.3833333333022892</v>
      </c>
      <c r="J40" s="27">
        <v>2</v>
      </c>
      <c r="K40" s="28">
        <v>2</v>
      </c>
      <c r="L40" s="27">
        <v>0</v>
      </c>
      <c r="M40" s="27">
        <v>0</v>
      </c>
      <c r="N40" s="27">
        <v>0</v>
      </c>
      <c r="O40" s="27">
        <v>0</v>
      </c>
      <c r="P40" s="27">
        <v>0</v>
      </c>
      <c r="Q40" s="27">
        <v>0</v>
      </c>
      <c r="R40" s="27">
        <f t="shared" si="16"/>
        <v>0</v>
      </c>
      <c r="S40" s="27">
        <v>0</v>
      </c>
      <c r="T40" s="27">
        <v>0</v>
      </c>
      <c r="U40" s="27">
        <v>0</v>
      </c>
      <c r="V40" s="27">
        <f t="shared" si="17"/>
        <v>0</v>
      </c>
      <c r="W40" s="27">
        <v>0</v>
      </c>
      <c r="X40" s="29">
        <v>0</v>
      </c>
      <c r="Y40" s="27">
        <v>0</v>
      </c>
      <c r="Z40" s="25" t="s">
        <v>223</v>
      </c>
      <c r="AA40" s="30" t="s">
        <v>210</v>
      </c>
      <c r="AB40" s="30" t="s">
        <v>211</v>
      </c>
      <c r="AC40" s="27">
        <v>0</v>
      </c>
      <c r="AD40" s="27" t="s">
        <v>135</v>
      </c>
      <c r="AE40" s="37">
        <v>17</v>
      </c>
      <c r="AF40" s="33" t="s">
        <v>136</v>
      </c>
      <c r="AG40" s="33" t="s">
        <v>137</v>
      </c>
      <c r="AH40" s="34" t="s">
        <v>79</v>
      </c>
      <c r="AI40" s="33"/>
      <c r="AJ40" s="33"/>
      <c r="AK40" s="35" t="s">
        <v>77</v>
      </c>
      <c r="AL40" s="33">
        <v>0</v>
      </c>
    </row>
    <row r="41" spans="1:38" s="36" customFormat="1" ht="24" x14ac:dyDescent="0.3">
      <c r="A41" s="21">
        <v>244</v>
      </c>
      <c r="B41" s="22" t="s">
        <v>47</v>
      </c>
      <c r="C41" s="23" t="s">
        <v>65</v>
      </c>
      <c r="D41" s="24" t="s">
        <v>202</v>
      </c>
      <c r="E41" s="3">
        <v>0.4</v>
      </c>
      <c r="F41" s="25">
        <v>43172.395833333336</v>
      </c>
      <c r="G41" s="25">
        <v>43172.5</v>
      </c>
      <c r="H41" s="22" t="s">
        <v>55</v>
      </c>
      <c r="I41" s="26">
        <f t="shared" si="15"/>
        <v>2.4999999999417923</v>
      </c>
      <c r="J41" s="27">
        <v>2</v>
      </c>
      <c r="K41" s="28">
        <v>2</v>
      </c>
      <c r="L41" s="27">
        <v>0</v>
      </c>
      <c r="M41" s="27">
        <v>0</v>
      </c>
      <c r="N41" s="27">
        <v>0</v>
      </c>
      <c r="O41" s="27">
        <v>0</v>
      </c>
      <c r="P41" s="27">
        <v>0</v>
      </c>
      <c r="Q41" s="27">
        <v>0</v>
      </c>
      <c r="R41" s="27">
        <f t="shared" si="16"/>
        <v>0</v>
      </c>
      <c r="S41" s="27">
        <v>0</v>
      </c>
      <c r="T41" s="27">
        <v>0</v>
      </c>
      <c r="U41" s="27">
        <v>0</v>
      </c>
      <c r="V41" s="27">
        <f t="shared" si="17"/>
        <v>0</v>
      </c>
      <c r="W41" s="27">
        <v>0</v>
      </c>
      <c r="X41" s="29">
        <v>0</v>
      </c>
      <c r="Y41" s="27">
        <v>0</v>
      </c>
      <c r="Z41" s="30"/>
      <c r="AA41" s="30"/>
      <c r="AB41" s="30"/>
      <c r="AC41" s="27"/>
      <c r="AD41" s="27"/>
      <c r="AE41" s="37"/>
      <c r="AF41" s="33"/>
      <c r="AG41" s="33"/>
      <c r="AH41" s="34"/>
      <c r="AI41" s="33"/>
      <c r="AJ41" s="33"/>
      <c r="AK41" s="35"/>
      <c r="AL41" s="33">
        <v>0</v>
      </c>
    </row>
    <row r="42" spans="1:38" s="41" customFormat="1" ht="23.25" customHeight="1" x14ac:dyDescent="0.3">
      <c r="A42" s="21">
        <v>245</v>
      </c>
      <c r="B42" s="22" t="s">
        <v>48</v>
      </c>
      <c r="C42" s="23" t="s">
        <v>65</v>
      </c>
      <c r="D42" s="24" t="s">
        <v>276</v>
      </c>
      <c r="E42" s="3">
        <v>0.4</v>
      </c>
      <c r="F42" s="25">
        <v>43172.409722222219</v>
      </c>
      <c r="G42" s="25">
        <v>43172.583333333336</v>
      </c>
      <c r="H42" s="22" t="s">
        <v>55</v>
      </c>
      <c r="I42" s="26">
        <f t="shared" si="15"/>
        <v>4.1666666668024845</v>
      </c>
      <c r="J42" s="27">
        <v>2</v>
      </c>
      <c r="K42" s="28">
        <v>2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Q42" s="27">
        <v>0</v>
      </c>
      <c r="R42" s="27">
        <f t="shared" si="16"/>
        <v>0</v>
      </c>
      <c r="S42" s="27">
        <v>0</v>
      </c>
      <c r="T42" s="27">
        <v>0</v>
      </c>
      <c r="U42" s="27">
        <v>0</v>
      </c>
      <c r="V42" s="27">
        <f t="shared" si="17"/>
        <v>0</v>
      </c>
      <c r="W42" s="27">
        <v>0</v>
      </c>
      <c r="X42" s="29">
        <v>0</v>
      </c>
      <c r="Y42" s="27">
        <v>0</v>
      </c>
      <c r="Z42" s="30"/>
      <c r="AA42" s="30"/>
      <c r="AB42" s="30"/>
      <c r="AC42" s="27"/>
      <c r="AD42" s="27"/>
      <c r="AE42" s="37"/>
      <c r="AF42" s="33"/>
      <c r="AG42" s="33"/>
      <c r="AH42" s="34"/>
      <c r="AI42" s="33"/>
      <c r="AJ42" s="33"/>
      <c r="AK42" s="35"/>
      <c r="AL42" s="33">
        <v>0</v>
      </c>
    </row>
    <row r="43" spans="1:38" s="41" customFormat="1" x14ac:dyDescent="0.3">
      <c r="A43" s="21">
        <v>246</v>
      </c>
      <c r="B43" s="22" t="s">
        <v>48</v>
      </c>
      <c r="C43" s="23" t="s">
        <v>64</v>
      </c>
      <c r="D43" s="24" t="s">
        <v>275</v>
      </c>
      <c r="E43" s="3">
        <v>6</v>
      </c>
      <c r="F43" s="25">
        <v>43172.472222222219</v>
      </c>
      <c r="G43" s="25">
        <v>43172.555555555555</v>
      </c>
      <c r="H43" s="22" t="s">
        <v>55</v>
      </c>
      <c r="I43" s="26">
        <f t="shared" si="15"/>
        <v>2.0000000000582077</v>
      </c>
      <c r="J43" s="27">
        <v>2</v>
      </c>
      <c r="K43" s="28">
        <v>2</v>
      </c>
      <c r="L43" s="27">
        <v>0</v>
      </c>
      <c r="M43" s="27">
        <v>0</v>
      </c>
      <c r="N43" s="27">
        <v>0</v>
      </c>
      <c r="O43" s="27">
        <v>0</v>
      </c>
      <c r="P43" s="27">
        <v>0</v>
      </c>
      <c r="Q43" s="27">
        <v>0</v>
      </c>
      <c r="R43" s="27">
        <f t="shared" si="16"/>
        <v>0</v>
      </c>
      <c r="S43" s="27">
        <v>0</v>
      </c>
      <c r="T43" s="27">
        <v>0</v>
      </c>
      <c r="U43" s="27">
        <v>0</v>
      </c>
      <c r="V43" s="27">
        <f t="shared" si="17"/>
        <v>0</v>
      </c>
      <c r="W43" s="27">
        <v>0</v>
      </c>
      <c r="X43" s="29">
        <v>0</v>
      </c>
      <c r="Y43" s="27">
        <v>0</v>
      </c>
      <c r="Z43" s="30"/>
      <c r="AA43" s="30"/>
      <c r="AB43" s="30"/>
      <c r="AC43" s="27"/>
      <c r="AD43" s="27"/>
      <c r="AE43" s="37"/>
      <c r="AF43" s="33"/>
      <c r="AG43" s="33"/>
      <c r="AH43" s="34"/>
      <c r="AI43" s="33"/>
      <c r="AJ43" s="33"/>
      <c r="AK43" s="35"/>
      <c r="AL43" s="33">
        <v>0</v>
      </c>
    </row>
    <row r="44" spans="1:38" s="36" customFormat="1" x14ac:dyDescent="0.3">
      <c r="A44" s="21">
        <v>247</v>
      </c>
      <c r="B44" s="22" t="s">
        <v>47</v>
      </c>
      <c r="C44" s="23" t="s">
        <v>64</v>
      </c>
      <c r="D44" s="24" t="s">
        <v>201</v>
      </c>
      <c r="E44" s="3">
        <v>6</v>
      </c>
      <c r="F44" s="25">
        <v>43172.597222222219</v>
      </c>
      <c r="G44" s="25">
        <v>43172.666666666664</v>
      </c>
      <c r="H44" s="22" t="s">
        <v>55</v>
      </c>
      <c r="I44" s="26">
        <f t="shared" si="15"/>
        <v>1.6666666666860692</v>
      </c>
      <c r="J44" s="27">
        <v>2</v>
      </c>
      <c r="K44" s="28">
        <v>2</v>
      </c>
      <c r="L44" s="27">
        <v>0</v>
      </c>
      <c r="M44" s="27">
        <v>0</v>
      </c>
      <c r="N44" s="27">
        <v>0</v>
      </c>
      <c r="O44" s="27">
        <v>0</v>
      </c>
      <c r="P44" s="27">
        <v>0</v>
      </c>
      <c r="Q44" s="27">
        <v>0</v>
      </c>
      <c r="R44" s="27">
        <f t="shared" si="16"/>
        <v>0</v>
      </c>
      <c r="S44" s="27">
        <v>0</v>
      </c>
      <c r="T44" s="27">
        <v>0</v>
      </c>
      <c r="U44" s="27">
        <v>0</v>
      </c>
      <c r="V44" s="27">
        <f t="shared" si="17"/>
        <v>0</v>
      </c>
      <c r="W44" s="27">
        <v>0</v>
      </c>
      <c r="X44" s="29">
        <v>0</v>
      </c>
      <c r="Y44" s="27">
        <v>0</v>
      </c>
      <c r="Z44" s="30"/>
      <c r="AA44" s="30"/>
      <c r="AB44" s="30"/>
      <c r="AC44" s="27"/>
      <c r="AD44" s="27"/>
      <c r="AE44" s="37"/>
      <c r="AF44" s="33"/>
      <c r="AG44" s="33"/>
      <c r="AH44" s="34"/>
      <c r="AI44" s="33"/>
      <c r="AJ44" s="33"/>
      <c r="AK44" s="35"/>
      <c r="AL44" s="33">
        <v>0</v>
      </c>
    </row>
    <row r="45" spans="1:38" s="36" customFormat="1" ht="36" x14ac:dyDescent="0.3">
      <c r="A45" s="21">
        <v>248</v>
      </c>
      <c r="B45" s="22" t="s">
        <v>49</v>
      </c>
      <c r="C45" s="23" t="s">
        <v>50</v>
      </c>
      <c r="D45" s="24" t="s">
        <v>138</v>
      </c>
      <c r="E45" s="3">
        <v>6</v>
      </c>
      <c r="F45" s="25">
        <v>43172.694444444445</v>
      </c>
      <c r="G45" s="25">
        <v>43172.70416666667</v>
      </c>
      <c r="H45" s="22" t="s">
        <v>59</v>
      </c>
      <c r="I45" s="26">
        <f t="shared" si="15"/>
        <v>0.2333333333954215</v>
      </c>
      <c r="J45" s="27">
        <v>2</v>
      </c>
      <c r="K45" s="28">
        <v>2</v>
      </c>
      <c r="L45" s="27">
        <v>0</v>
      </c>
      <c r="M45" s="27">
        <v>0</v>
      </c>
      <c r="N45" s="27">
        <v>0</v>
      </c>
      <c r="O45" s="27">
        <v>0</v>
      </c>
      <c r="P45" s="27">
        <v>0</v>
      </c>
      <c r="Q45" s="27">
        <v>0</v>
      </c>
      <c r="R45" s="27">
        <f t="shared" si="16"/>
        <v>0</v>
      </c>
      <c r="S45" s="27">
        <v>0</v>
      </c>
      <c r="T45" s="27">
        <v>0</v>
      </c>
      <c r="U45" s="27">
        <v>0</v>
      </c>
      <c r="V45" s="27">
        <f t="shared" si="17"/>
        <v>0</v>
      </c>
      <c r="W45" s="27">
        <v>0</v>
      </c>
      <c r="X45" s="29">
        <v>0</v>
      </c>
      <c r="Y45" s="27">
        <v>0</v>
      </c>
      <c r="Z45" s="25" t="s">
        <v>224</v>
      </c>
      <c r="AA45" s="30" t="s">
        <v>210</v>
      </c>
      <c r="AB45" s="30" t="s">
        <v>211</v>
      </c>
      <c r="AC45" s="27">
        <v>0</v>
      </c>
      <c r="AD45" s="27" t="s">
        <v>96</v>
      </c>
      <c r="AE45" s="37">
        <v>21</v>
      </c>
      <c r="AF45" s="65" t="s">
        <v>89</v>
      </c>
      <c r="AG45" s="66"/>
      <c r="AH45" s="34" t="s">
        <v>81</v>
      </c>
      <c r="AI45" s="33"/>
      <c r="AJ45" s="33"/>
      <c r="AK45" s="35" t="s">
        <v>77</v>
      </c>
      <c r="AL45" s="33">
        <v>0</v>
      </c>
    </row>
    <row r="46" spans="1:38" s="36" customFormat="1" ht="36" x14ac:dyDescent="0.3">
      <c r="A46" s="21">
        <v>249</v>
      </c>
      <c r="B46" s="22" t="s">
        <v>49</v>
      </c>
      <c r="C46" s="23" t="s">
        <v>50</v>
      </c>
      <c r="D46" s="24" t="s">
        <v>139</v>
      </c>
      <c r="E46" s="3">
        <v>6</v>
      </c>
      <c r="F46" s="25">
        <v>43172.694444444445</v>
      </c>
      <c r="G46" s="25">
        <v>43172.76458333333</v>
      </c>
      <c r="H46" s="22" t="s">
        <v>61</v>
      </c>
      <c r="I46" s="26">
        <f t="shared" si="15"/>
        <v>1.6833333332324401</v>
      </c>
      <c r="J46" s="27">
        <v>2</v>
      </c>
      <c r="K46" s="28">
        <v>2</v>
      </c>
      <c r="L46" s="27">
        <v>0</v>
      </c>
      <c r="M46" s="27">
        <v>0</v>
      </c>
      <c r="N46" s="27">
        <v>0</v>
      </c>
      <c r="O46" s="27">
        <v>0</v>
      </c>
      <c r="P46" s="27">
        <v>0</v>
      </c>
      <c r="Q46" s="27">
        <v>0</v>
      </c>
      <c r="R46" s="27">
        <f t="shared" si="16"/>
        <v>0</v>
      </c>
      <c r="S46" s="27">
        <v>0</v>
      </c>
      <c r="T46" s="27">
        <v>0</v>
      </c>
      <c r="U46" s="27">
        <v>0</v>
      </c>
      <c r="V46" s="27">
        <f t="shared" si="17"/>
        <v>0</v>
      </c>
      <c r="W46" s="27">
        <v>0</v>
      </c>
      <c r="X46" s="29">
        <v>0</v>
      </c>
      <c r="Y46" s="27">
        <v>0</v>
      </c>
      <c r="Z46" s="30" t="s">
        <v>251</v>
      </c>
      <c r="AA46" s="30" t="s">
        <v>241</v>
      </c>
      <c r="AB46" s="30" t="s">
        <v>242</v>
      </c>
      <c r="AC46" s="27">
        <v>1</v>
      </c>
      <c r="AD46" s="27" t="s">
        <v>96</v>
      </c>
      <c r="AE46" s="37">
        <v>4</v>
      </c>
      <c r="AF46" s="33" t="s">
        <v>89</v>
      </c>
      <c r="AG46" s="33" t="s">
        <v>140</v>
      </c>
      <c r="AH46" s="34" t="s">
        <v>78</v>
      </c>
      <c r="AI46" s="33">
        <v>7</v>
      </c>
      <c r="AJ46" s="33"/>
      <c r="AK46" s="35" t="s">
        <v>77</v>
      </c>
      <c r="AL46" s="33">
        <v>0</v>
      </c>
    </row>
    <row r="47" spans="1:38" s="36" customFormat="1" ht="36" x14ac:dyDescent="0.3">
      <c r="A47" s="21">
        <v>250</v>
      </c>
      <c r="B47" s="22" t="s">
        <v>47</v>
      </c>
      <c r="C47" s="23" t="s">
        <v>50</v>
      </c>
      <c r="D47" s="24" t="s">
        <v>141</v>
      </c>
      <c r="E47" s="3">
        <v>6</v>
      </c>
      <c r="F47" s="25">
        <v>43173.267361111109</v>
      </c>
      <c r="G47" s="25">
        <v>43173.298611111109</v>
      </c>
      <c r="H47" s="22" t="s">
        <v>59</v>
      </c>
      <c r="I47" s="26">
        <f t="shared" si="15"/>
        <v>0.75</v>
      </c>
      <c r="J47" s="27">
        <v>2</v>
      </c>
      <c r="K47" s="28">
        <v>2</v>
      </c>
      <c r="L47" s="27">
        <v>0</v>
      </c>
      <c r="M47" s="27">
        <v>0</v>
      </c>
      <c r="N47" s="27">
        <v>0</v>
      </c>
      <c r="O47" s="27">
        <v>0</v>
      </c>
      <c r="P47" s="27">
        <v>0</v>
      </c>
      <c r="Q47" s="27">
        <v>0</v>
      </c>
      <c r="R47" s="27">
        <f t="shared" si="16"/>
        <v>0</v>
      </c>
      <c r="S47" s="27">
        <v>0</v>
      </c>
      <c r="T47" s="27">
        <v>0</v>
      </c>
      <c r="U47" s="27">
        <v>0</v>
      </c>
      <c r="V47" s="27">
        <f t="shared" si="17"/>
        <v>0</v>
      </c>
      <c r="W47" s="27">
        <v>0</v>
      </c>
      <c r="X47" s="29">
        <v>0</v>
      </c>
      <c r="Y47" s="27">
        <v>0</v>
      </c>
      <c r="Z47" s="25" t="s">
        <v>225</v>
      </c>
      <c r="AA47" s="30" t="s">
        <v>210</v>
      </c>
      <c r="AB47" s="30" t="s">
        <v>211</v>
      </c>
      <c r="AC47" s="27">
        <v>0</v>
      </c>
      <c r="AD47" s="27" t="s">
        <v>142</v>
      </c>
      <c r="AE47" s="37">
        <v>22</v>
      </c>
      <c r="AF47" s="67" t="s">
        <v>143</v>
      </c>
      <c r="AG47" s="68"/>
      <c r="AH47" s="34" t="s">
        <v>81</v>
      </c>
      <c r="AI47" s="33"/>
      <c r="AJ47" s="33"/>
      <c r="AK47" s="35" t="s">
        <v>77</v>
      </c>
      <c r="AL47" s="33">
        <v>0</v>
      </c>
    </row>
    <row r="48" spans="1:38" s="36" customFormat="1" ht="24" x14ac:dyDescent="0.3">
      <c r="A48" s="21">
        <v>251</v>
      </c>
      <c r="B48" s="22" t="s">
        <v>47</v>
      </c>
      <c r="C48" s="23" t="s">
        <v>64</v>
      </c>
      <c r="D48" s="24" t="s">
        <v>204</v>
      </c>
      <c r="E48" s="3">
        <v>0.4</v>
      </c>
      <c r="F48" s="25">
        <v>43173.395833333336</v>
      </c>
      <c r="G48" s="25">
        <v>43173.5</v>
      </c>
      <c r="H48" s="22" t="s">
        <v>55</v>
      </c>
      <c r="I48" s="26">
        <f t="shared" si="15"/>
        <v>2.4999999999417923</v>
      </c>
      <c r="J48" s="27">
        <v>2</v>
      </c>
      <c r="K48" s="28">
        <v>2</v>
      </c>
      <c r="L48" s="27">
        <v>0</v>
      </c>
      <c r="M48" s="27">
        <v>0</v>
      </c>
      <c r="N48" s="27">
        <v>0</v>
      </c>
      <c r="O48" s="27">
        <v>0</v>
      </c>
      <c r="P48" s="27">
        <v>0</v>
      </c>
      <c r="Q48" s="27">
        <v>0</v>
      </c>
      <c r="R48" s="27">
        <f t="shared" si="16"/>
        <v>0</v>
      </c>
      <c r="S48" s="27">
        <v>0</v>
      </c>
      <c r="T48" s="27">
        <v>0</v>
      </c>
      <c r="U48" s="27">
        <v>0</v>
      </c>
      <c r="V48" s="27">
        <f t="shared" si="17"/>
        <v>0</v>
      </c>
      <c r="W48" s="27">
        <v>0</v>
      </c>
      <c r="X48" s="29">
        <v>0</v>
      </c>
      <c r="Y48" s="27">
        <v>0</v>
      </c>
      <c r="Z48" s="30"/>
      <c r="AA48" s="30"/>
      <c r="AB48" s="30"/>
      <c r="AC48" s="27"/>
      <c r="AD48" s="27"/>
      <c r="AE48" s="37"/>
      <c r="AF48" s="33"/>
      <c r="AG48" s="33"/>
      <c r="AH48" s="34"/>
      <c r="AI48" s="33"/>
      <c r="AJ48" s="33"/>
      <c r="AK48" s="35"/>
      <c r="AL48" s="33">
        <v>0</v>
      </c>
    </row>
    <row r="49" spans="1:38" s="41" customFormat="1" ht="23.25" customHeight="1" x14ac:dyDescent="0.3">
      <c r="A49" s="21">
        <v>252</v>
      </c>
      <c r="B49" s="22" t="s">
        <v>48</v>
      </c>
      <c r="C49" s="23" t="s">
        <v>65</v>
      </c>
      <c r="D49" s="24" t="s">
        <v>279</v>
      </c>
      <c r="E49" s="3">
        <v>0.4</v>
      </c>
      <c r="F49" s="25">
        <v>43173.444444444445</v>
      </c>
      <c r="G49" s="25">
        <v>43173.520833333336</v>
      </c>
      <c r="H49" s="22" t="s">
        <v>55</v>
      </c>
      <c r="I49" s="26">
        <f t="shared" si="15"/>
        <v>1.8333333333721384</v>
      </c>
      <c r="J49" s="27">
        <v>2</v>
      </c>
      <c r="K49" s="28">
        <v>2</v>
      </c>
      <c r="L49" s="27">
        <v>0</v>
      </c>
      <c r="M49" s="27">
        <v>0</v>
      </c>
      <c r="N49" s="27">
        <v>0</v>
      </c>
      <c r="O49" s="27">
        <v>0</v>
      </c>
      <c r="P49" s="27">
        <v>0</v>
      </c>
      <c r="Q49" s="27">
        <v>0</v>
      </c>
      <c r="R49" s="27">
        <f t="shared" si="16"/>
        <v>0</v>
      </c>
      <c r="S49" s="27">
        <v>0</v>
      </c>
      <c r="T49" s="27">
        <v>0</v>
      </c>
      <c r="U49" s="27">
        <v>0</v>
      </c>
      <c r="V49" s="27">
        <f t="shared" si="17"/>
        <v>0</v>
      </c>
      <c r="W49" s="27">
        <v>0</v>
      </c>
      <c r="X49" s="29">
        <v>0</v>
      </c>
      <c r="Y49" s="27">
        <v>0</v>
      </c>
      <c r="Z49" s="30"/>
      <c r="AA49" s="30"/>
      <c r="AB49" s="30"/>
      <c r="AC49" s="27"/>
      <c r="AD49" s="27"/>
      <c r="AE49" s="37"/>
      <c r="AF49" s="33"/>
      <c r="AG49" s="33"/>
      <c r="AH49" s="34"/>
      <c r="AI49" s="33"/>
      <c r="AJ49" s="33"/>
      <c r="AK49" s="35"/>
      <c r="AL49" s="33">
        <v>0</v>
      </c>
    </row>
    <row r="50" spans="1:38" s="41" customFormat="1" x14ac:dyDescent="0.3">
      <c r="A50" s="21">
        <v>253</v>
      </c>
      <c r="B50" s="22" t="s">
        <v>48</v>
      </c>
      <c r="C50" s="23" t="s">
        <v>64</v>
      </c>
      <c r="D50" s="24" t="s">
        <v>277</v>
      </c>
      <c r="E50" s="3">
        <v>6</v>
      </c>
      <c r="F50" s="25">
        <v>43173.486111111109</v>
      </c>
      <c r="G50" s="25">
        <v>43173.520833333336</v>
      </c>
      <c r="H50" s="22" t="s">
        <v>55</v>
      </c>
      <c r="I50" s="26">
        <f t="shared" si="15"/>
        <v>0.8333333334303461</v>
      </c>
      <c r="J50" s="27">
        <v>2</v>
      </c>
      <c r="K50" s="28">
        <v>2</v>
      </c>
      <c r="L50" s="27">
        <v>0</v>
      </c>
      <c r="M50" s="27">
        <v>0</v>
      </c>
      <c r="N50" s="27">
        <v>0</v>
      </c>
      <c r="O50" s="27">
        <v>0</v>
      </c>
      <c r="P50" s="27">
        <v>0</v>
      </c>
      <c r="Q50" s="27">
        <v>0</v>
      </c>
      <c r="R50" s="27">
        <f t="shared" si="16"/>
        <v>0</v>
      </c>
      <c r="S50" s="27">
        <v>0</v>
      </c>
      <c r="T50" s="27">
        <v>0</v>
      </c>
      <c r="U50" s="27">
        <v>0</v>
      </c>
      <c r="V50" s="27">
        <f t="shared" si="17"/>
        <v>0</v>
      </c>
      <c r="W50" s="27">
        <v>0</v>
      </c>
      <c r="X50" s="29">
        <v>0</v>
      </c>
      <c r="Y50" s="27">
        <v>0</v>
      </c>
      <c r="Z50" s="30"/>
      <c r="AA50" s="30"/>
      <c r="AB50" s="30"/>
      <c r="AC50" s="27"/>
      <c r="AD50" s="27"/>
      <c r="AE50" s="37"/>
      <c r="AF50" s="33"/>
      <c r="AG50" s="33"/>
      <c r="AH50" s="34"/>
      <c r="AI50" s="33"/>
      <c r="AJ50" s="33"/>
      <c r="AK50" s="35"/>
      <c r="AL50" s="33">
        <v>0</v>
      </c>
    </row>
    <row r="51" spans="1:38" s="41" customFormat="1" x14ac:dyDescent="0.3">
      <c r="A51" s="21">
        <v>254</v>
      </c>
      <c r="B51" s="22" t="s">
        <v>48</v>
      </c>
      <c r="C51" s="23" t="s">
        <v>64</v>
      </c>
      <c r="D51" s="24" t="s">
        <v>278</v>
      </c>
      <c r="E51" s="3">
        <v>6</v>
      </c>
      <c r="F51" s="25">
        <v>43173.534722222219</v>
      </c>
      <c r="G51" s="25">
        <v>43173.548611111109</v>
      </c>
      <c r="H51" s="22" t="s">
        <v>55</v>
      </c>
      <c r="I51" s="26">
        <f t="shared" ref="I51" si="24">(G51-F51)*24</f>
        <v>0.33333333337213844</v>
      </c>
      <c r="J51" s="27">
        <v>2</v>
      </c>
      <c r="K51" s="28">
        <v>2</v>
      </c>
      <c r="L51" s="27">
        <v>0</v>
      </c>
      <c r="M51" s="27">
        <v>0</v>
      </c>
      <c r="N51" s="27">
        <v>0</v>
      </c>
      <c r="O51" s="27">
        <v>0</v>
      </c>
      <c r="P51" s="27">
        <v>0</v>
      </c>
      <c r="Q51" s="27">
        <v>0</v>
      </c>
      <c r="R51" s="27">
        <f t="shared" ref="R51" si="25">O51-P51-Q51</f>
        <v>0</v>
      </c>
      <c r="S51" s="27">
        <v>0</v>
      </c>
      <c r="T51" s="27">
        <v>0</v>
      </c>
      <c r="U51" s="27">
        <v>0</v>
      </c>
      <c r="V51" s="27">
        <f t="shared" ref="V51" si="26">O51-S51-T51-U51</f>
        <v>0</v>
      </c>
      <c r="W51" s="27">
        <v>0</v>
      </c>
      <c r="X51" s="29">
        <v>0</v>
      </c>
      <c r="Y51" s="27">
        <v>0</v>
      </c>
      <c r="Z51" s="30"/>
      <c r="AA51" s="30"/>
      <c r="AB51" s="30"/>
      <c r="AC51" s="27"/>
      <c r="AD51" s="27"/>
      <c r="AE51" s="37"/>
      <c r="AF51" s="33"/>
      <c r="AG51" s="33"/>
      <c r="AH51" s="34"/>
      <c r="AI51" s="33"/>
      <c r="AJ51" s="33"/>
      <c r="AK51" s="35"/>
      <c r="AL51" s="33">
        <v>0</v>
      </c>
    </row>
    <row r="52" spans="1:38" s="36" customFormat="1" ht="36" x14ac:dyDescent="0.3">
      <c r="A52" s="21">
        <v>255</v>
      </c>
      <c r="B52" s="22" t="s">
        <v>47</v>
      </c>
      <c r="C52" s="23" t="s">
        <v>50</v>
      </c>
      <c r="D52" s="24" t="s">
        <v>253</v>
      </c>
      <c r="E52" s="3">
        <v>6</v>
      </c>
      <c r="F52" s="25">
        <v>43174.697916666664</v>
      </c>
      <c r="G52" s="25">
        <v>43174.711805555555</v>
      </c>
      <c r="H52" s="22" t="s">
        <v>61</v>
      </c>
      <c r="I52" s="26">
        <f t="shared" ref="I52:I66" si="27">(G52-F52)*24</f>
        <v>0.33333333337213844</v>
      </c>
      <c r="J52" s="27">
        <v>2</v>
      </c>
      <c r="K52" s="28">
        <v>2</v>
      </c>
      <c r="L52" s="27">
        <v>0</v>
      </c>
      <c r="M52" s="27">
        <v>0</v>
      </c>
      <c r="N52" s="27">
        <v>0</v>
      </c>
      <c r="O52" s="27">
        <v>0</v>
      </c>
      <c r="P52" s="27">
        <v>0</v>
      </c>
      <c r="Q52" s="27">
        <v>0</v>
      </c>
      <c r="R52" s="27">
        <f t="shared" si="16"/>
        <v>0</v>
      </c>
      <c r="S52" s="27">
        <v>0</v>
      </c>
      <c r="T52" s="27">
        <v>0</v>
      </c>
      <c r="U52" s="27">
        <v>0</v>
      </c>
      <c r="V52" s="27">
        <f t="shared" si="17"/>
        <v>0</v>
      </c>
      <c r="W52" s="27">
        <v>0</v>
      </c>
      <c r="X52" s="29">
        <v>0</v>
      </c>
      <c r="Y52" s="27">
        <v>0</v>
      </c>
      <c r="Z52" s="30" t="s">
        <v>254</v>
      </c>
      <c r="AA52" s="30" t="s">
        <v>241</v>
      </c>
      <c r="AB52" s="30" t="s">
        <v>242</v>
      </c>
      <c r="AC52" s="27">
        <v>1</v>
      </c>
      <c r="AD52" s="27" t="s">
        <v>252</v>
      </c>
      <c r="AE52" s="37">
        <v>1</v>
      </c>
      <c r="AF52" s="33" t="s">
        <v>89</v>
      </c>
      <c r="AG52" s="33" t="s">
        <v>144</v>
      </c>
      <c r="AH52" s="34" t="s">
        <v>84</v>
      </c>
      <c r="AI52" s="33">
        <v>1</v>
      </c>
      <c r="AJ52" s="33"/>
      <c r="AK52" s="35" t="s">
        <v>77</v>
      </c>
      <c r="AL52" s="33">
        <v>0</v>
      </c>
    </row>
    <row r="53" spans="1:38" s="36" customFormat="1" ht="36" x14ac:dyDescent="0.3">
      <c r="A53" s="21">
        <v>256</v>
      </c>
      <c r="B53" s="22" t="s">
        <v>48</v>
      </c>
      <c r="C53" s="23" t="s">
        <v>50</v>
      </c>
      <c r="D53" s="24" t="s">
        <v>195</v>
      </c>
      <c r="E53" s="3">
        <v>6</v>
      </c>
      <c r="F53" s="25">
        <v>43174.958333333336</v>
      </c>
      <c r="G53" s="25">
        <v>43175.013194444444</v>
      </c>
      <c r="H53" s="22" t="s">
        <v>59</v>
      </c>
      <c r="I53" s="26">
        <f t="shared" si="27"/>
        <v>1.316666666592937</v>
      </c>
      <c r="J53" s="27">
        <v>2</v>
      </c>
      <c r="K53" s="28">
        <v>2</v>
      </c>
      <c r="L53" s="27">
        <v>0</v>
      </c>
      <c r="M53" s="27">
        <v>0</v>
      </c>
      <c r="N53" s="27">
        <v>0</v>
      </c>
      <c r="O53" s="27">
        <v>0</v>
      </c>
      <c r="P53" s="27">
        <v>0</v>
      </c>
      <c r="Q53" s="27">
        <v>0</v>
      </c>
      <c r="R53" s="27">
        <f t="shared" si="16"/>
        <v>0</v>
      </c>
      <c r="S53" s="27">
        <v>0</v>
      </c>
      <c r="T53" s="27">
        <v>0</v>
      </c>
      <c r="U53" s="27">
        <v>0</v>
      </c>
      <c r="V53" s="27">
        <f t="shared" si="17"/>
        <v>0</v>
      </c>
      <c r="W53" s="27">
        <v>0</v>
      </c>
      <c r="X53" s="29">
        <v>0</v>
      </c>
      <c r="Y53" s="27">
        <v>0</v>
      </c>
      <c r="Z53" s="25" t="s">
        <v>226</v>
      </c>
      <c r="AA53" s="30" t="s">
        <v>210</v>
      </c>
      <c r="AB53" s="30" t="s">
        <v>211</v>
      </c>
      <c r="AC53" s="27">
        <v>0</v>
      </c>
      <c r="AD53" s="27" t="s">
        <v>196</v>
      </c>
      <c r="AE53" s="37" t="s">
        <v>81</v>
      </c>
      <c r="AF53" s="65" t="s">
        <v>145</v>
      </c>
      <c r="AG53" s="66"/>
      <c r="AH53" s="34" t="s">
        <v>79</v>
      </c>
      <c r="AI53" s="33"/>
      <c r="AJ53" s="33"/>
      <c r="AK53" s="35"/>
      <c r="AL53" s="33">
        <v>0</v>
      </c>
    </row>
    <row r="54" spans="1:38" s="36" customFormat="1" ht="36" x14ac:dyDescent="0.3">
      <c r="A54" s="21">
        <v>257</v>
      </c>
      <c r="B54" s="22" t="s">
        <v>48</v>
      </c>
      <c r="C54" s="23" t="s">
        <v>50</v>
      </c>
      <c r="D54" s="24" t="s">
        <v>199</v>
      </c>
      <c r="E54" s="3">
        <v>6</v>
      </c>
      <c r="F54" s="25">
        <v>43175.013194444444</v>
      </c>
      <c r="G54" s="25">
        <v>43175.118055555555</v>
      </c>
      <c r="H54" s="22" t="s">
        <v>61</v>
      </c>
      <c r="I54" s="26">
        <f t="shared" si="27"/>
        <v>2.5166666666627862</v>
      </c>
      <c r="J54" s="27">
        <v>2</v>
      </c>
      <c r="K54" s="28">
        <v>2</v>
      </c>
      <c r="L54" s="27">
        <v>0</v>
      </c>
      <c r="M54" s="27">
        <v>0</v>
      </c>
      <c r="N54" s="27">
        <v>0</v>
      </c>
      <c r="O54" s="27">
        <v>0</v>
      </c>
      <c r="P54" s="27">
        <v>0</v>
      </c>
      <c r="Q54" s="27">
        <v>0</v>
      </c>
      <c r="R54" s="27">
        <f>O54-P54-Q54</f>
        <v>0</v>
      </c>
      <c r="S54" s="27">
        <v>0</v>
      </c>
      <c r="T54" s="27">
        <v>0</v>
      </c>
      <c r="U54" s="27">
        <v>0</v>
      </c>
      <c r="V54" s="27">
        <f>O54-S54-T54-U54</f>
        <v>0</v>
      </c>
      <c r="W54" s="27">
        <v>0</v>
      </c>
      <c r="X54" s="29">
        <v>0</v>
      </c>
      <c r="Y54" s="27">
        <v>0</v>
      </c>
      <c r="Z54" s="30" t="s">
        <v>255</v>
      </c>
      <c r="AA54" s="30" t="s">
        <v>241</v>
      </c>
      <c r="AB54" s="30" t="s">
        <v>242</v>
      </c>
      <c r="AC54" s="27">
        <v>1</v>
      </c>
      <c r="AD54" s="27" t="s">
        <v>196</v>
      </c>
      <c r="AE54" s="37">
        <v>8</v>
      </c>
      <c r="AF54" s="33" t="s">
        <v>98</v>
      </c>
      <c r="AG54" s="33" t="s">
        <v>146</v>
      </c>
      <c r="AH54" s="34" t="s">
        <v>128</v>
      </c>
      <c r="AI54" s="33"/>
      <c r="AJ54" s="33">
        <v>5</v>
      </c>
      <c r="AK54" s="35" t="s">
        <v>77</v>
      </c>
      <c r="AL54" s="33">
        <v>0</v>
      </c>
    </row>
    <row r="55" spans="1:38" s="36" customFormat="1" ht="36" x14ac:dyDescent="0.3">
      <c r="A55" s="21">
        <v>258</v>
      </c>
      <c r="B55" s="22" t="s">
        <v>49</v>
      </c>
      <c r="C55" s="23" t="s">
        <v>64</v>
      </c>
      <c r="D55" s="24" t="s">
        <v>147</v>
      </c>
      <c r="E55" s="3">
        <v>6</v>
      </c>
      <c r="F55" s="25">
        <v>43175.027083333334</v>
      </c>
      <c r="G55" s="25">
        <v>43175.072916666664</v>
      </c>
      <c r="H55" s="22" t="s">
        <v>59</v>
      </c>
      <c r="I55" s="26">
        <f t="shared" si="27"/>
        <v>1.0999999999185093</v>
      </c>
      <c r="J55" s="27">
        <v>2</v>
      </c>
      <c r="K55" s="28">
        <v>2</v>
      </c>
      <c r="L55" s="27">
        <v>0</v>
      </c>
      <c r="M55" s="27">
        <v>0</v>
      </c>
      <c r="N55" s="27">
        <v>0</v>
      </c>
      <c r="O55" s="27">
        <v>0</v>
      </c>
      <c r="P55" s="27">
        <v>0</v>
      </c>
      <c r="Q55" s="27">
        <v>0</v>
      </c>
      <c r="R55" s="27">
        <f t="shared" si="16"/>
        <v>0</v>
      </c>
      <c r="S55" s="27">
        <v>0</v>
      </c>
      <c r="T55" s="27">
        <v>0</v>
      </c>
      <c r="U55" s="27">
        <v>0</v>
      </c>
      <c r="V55" s="27">
        <f t="shared" si="17"/>
        <v>0</v>
      </c>
      <c r="W55" s="27">
        <v>0</v>
      </c>
      <c r="X55" s="29">
        <v>0</v>
      </c>
      <c r="Y55" s="27">
        <v>0</v>
      </c>
      <c r="Z55" s="25" t="s">
        <v>227</v>
      </c>
      <c r="AA55" s="30" t="s">
        <v>210</v>
      </c>
      <c r="AB55" s="30" t="s">
        <v>211</v>
      </c>
      <c r="AC55" s="27">
        <v>0</v>
      </c>
      <c r="AD55" s="27" t="s">
        <v>82</v>
      </c>
      <c r="AE55" s="37">
        <v>15</v>
      </c>
      <c r="AF55" s="65" t="s">
        <v>148</v>
      </c>
      <c r="AG55" s="66"/>
      <c r="AH55" s="34" t="s">
        <v>81</v>
      </c>
      <c r="AI55" s="33"/>
      <c r="AJ55" s="33"/>
      <c r="AK55" s="35" t="s">
        <v>77</v>
      </c>
      <c r="AL55" s="33">
        <v>0</v>
      </c>
    </row>
    <row r="56" spans="1:38" s="36" customFormat="1" ht="36" x14ac:dyDescent="0.3">
      <c r="A56" s="21">
        <v>259</v>
      </c>
      <c r="B56" s="22" t="s">
        <v>49</v>
      </c>
      <c r="C56" s="23" t="s">
        <v>64</v>
      </c>
      <c r="D56" s="24" t="s">
        <v>149</v>
      </c>
      <c r="E56" s="3">
        <v>6</v>
      </c>
      <c r="F56" s="25">
        <v>43175.027083333334</v>
      </c>
      <c r="G56" s="25">
        <v>43175.095833333333</v>
      </c>
      <c r="H56" s="22" t="s">
        <v>59</v>
      </c>
      <c r="I56" s="26">
        <f t="shared" si="27"/>
        <v>1.6499999999650754</v>
      </c>
      <c r="J56" s="27">
        <v>2</v>
      </c>
      <c r="K56" s="28">
        <v>2</v>
      </c>
      <c r="L56" s="27">
        <v>0</v>
      </c>
      <c r="M56" s="27">
        <v>0</v>
      </c>
      <c r="N56" s="27">
        <v>0</v>
      </c>
      <c r="O56" s="27">
        <v>0</v>
      </c>
      <c r="P56" s="27">
        <v>0</v>
      </c>
      <c r="Q56" s="27">
        <v>0</v>
      </c>
      <c r="R56" s="27">
        <f>O56-P56-Q56</f>
        <v>0</v>
      </c>
      <c r="S56" s="27">
        <v>0</v>
      </c>
      <c r="T56" s="27">
        <v>0</v>
      </c>
      <c r="U56" s="27">
        <v>0</v>
      </c>
      <c r="V56" s="27">
        <f>O56-S56-T56-U56</f>
        <v>0</v>
      </c>
      <c r="W56" s="27">
        <v>0</v>
      </c>
      <c r="X56" s="29">
        <v>0</v>
      </c>
      <c r="Y56" s="27">
        <v>0</v>
      </c>
      <c r="Z56" s="25" t="s">
        <v>228</v>
      </c>
      <c r="AA56" s="30" t="s">
        <v>210</v>
      </c>
      <c r="AB56" s="30" t="s">
        <v>211</v>
      </c>
      <c r="AC56" s="27">
        <v>0</v>
      </c>
      <c r="AD56" s="27" t="s">
        <v>82</v>
      </c>
      <c r="AE56" s="37">
        <v>22</v>
      </c>
      <c r="AF56" s="65" t="s">
        <v>148</v>
      </c>
      <c r="AG56" s="66"/>
      <c r="AH56" s="34" t="s">
        <v>81</v>
      </c>
      <c r="AI56" s="33"/>
      <c r="AJ56" s="33"/>
      <c r="AK56" s="35" t="s">
        <v>77</v>
      </c>
      <c r="AL56" s="33">
        <v>0</v>
      </c>
    </row>
    <row r="57" spans="1:38" s="36" customFormat="1" ht="33" customHeight="1" x14ac:dyDescent="0.3">
      <c r="A57" s="21">
        <v>260</v>
      </c>
      <c r="B57" s="22" t="s">
        <v>49</v>
      </c>
      <c r="C57" s="23" t="s">
        <v>64</v>
      </c>
      <c r="D57" s="24" t="s">
        <v>150</v>
      </c>
      <c r="E57" s="3">
        <v>6</v>
      </c>
      <c r="F57" s="25">
        <v>43175.027083333334</v>
      </c>
      <c r="G57" s="25">
        <v>43175.180555555555</v>
      </c>
      <c r="H57" s="22" t="s">
        <v>59</v>
      </c>
      <c r="I57" s="26">
        <f t="shared" si="27"/>
        <v>3.6833333332906477</v>
      </c>
      <c r="J57" s="27"/>
      <c r="K57" s="28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9"/>
      <c r="Y57" s="27"/>
      <c r="Z57" s="25" t="s">
        <v>229</v>
      </c>
      <c r="AA57" s="30" t="s">
        <v>210</v>
      </c>
      <c r="AB57" s="30" t="s">
        <v>211</v>
      </c>
      <c r="AC57" s="27">
        <v>0</v>
      </c>
      <c r="AD57" s="27" t="s">
        <v>82</v>
      </c>
      <c r="AE57" s="37" t="s">
        <v>81</v>
      </c>
      <c r="AF57" s="65" t="s">
        <v>151</v>
      </c>
      <c r="AG57" s="66"/>
      <c r="AH57" s="34" t="s">
        <v>81</v>
      </c>
      <c r="AI57" s="33"/>
      <c r="AJ57" s="33"/>
      <c r="AK57" s="35" t="s">
        <v>77</v>
      </c>
      <c r="AL57" s="33">
        <v>0</v>
      </c>
    </row>
    <row r="58" spans="1:38" s="41" customFormat="1" ht="23.25" customHeight="1" x14ac:dyDescent="0.3">
      <c r="A58" s="21">
        <v>261</v>
      </c>
      <c r="B58" s="22" t="s">
        <v>48</v>
      </c>
      <c r="C58" s="23" t="s">
        <v>65</v>
      </c>
      <c r="D58" s="24" t="s">
        <v>274</v>
      </c>
      <c r="E58" s="3">
        <v>0.4</v>
      </c>
      <c r="F58" s="25">
        <v>43175.423611111109</v>
      </c>
      <c r="G58" s="25">
        <v>43175.479166666664</v>
      </c>
      <c r="H58" s="22" t="s">
        <v>55</v>
      </c>
      <c r="I58" s="26">
        <f t="shared" si="27"/>
        <v>1.3333333333139308</v>
      </c>
      <c r="J58" s="27">
        <v>2</v>
      </c>
      <c r="K58" s="28">
        <v>2</v>
      </c>
      <c r="L58" s="27">
        <v>0</v>
      </c>
      <c r="M58" s="27">
        <v>0</v>
      </c>
      <c r="N58" s="27">
        <v>0</v>
      </c>
      <c r="O58" s="27">
        <v>0</v>
      </c>
      <c r="P58" s="27">
        <v>0</v>
      </c>
      <c r="Q58" s="27">
        <v>0</v>
      </c>
      <c r="R58" s="27">
        <f t="shared" ref="R58" si="28">O58-P58-Q58</f>
        <v>0</v>
      </c>
      <c r="S58" s="27">
        <v>0</v>
      </c>
      <c r="T58" s="27">
        <v>0</v>
      </c>
      <c r="U58" s="27">
        <v>0</v>
      </c>
      <c r="V58" s="27">
        <f t="shared" ref="V58" si="29">O58-S58-T58-U58</f>
        <v>0</v>
      </c>
      <c r="W58" s="27">
        <v>0</v>
      </c>
      <c r="X58" s="29">
        <v>0</v>
      </c>
      <c r="Y58" s="27">
        <v>0</v>
      </c>
      <c r="Z58" s="30"/>
      <c r="AA58" s="30"/>
      <c r="AB58" s="30"/>
      <c r="AC58" s="27"/>
      <c r="AD58" s="27"/>
      <c r="AE58" s="37"/>
      <c r="AF58" s="33"/>
      <c r="AG58" s="33"/>
      <c r="AH58" s="34"/>
      <c r="AI58" s="33"/>
      <c r="AJ58" s="33"/>
      <c r="AK58" s="35"/>
      <c r="AL58" s="33">
        <v>0</v>
      </c>
    </row>
    <row r="59" spans="1:38" s="41" customFormat="1" ht="24" x14ac:dyDescent="0.3">
      <c r="A59" s="21">
        <v>262</v>
      </c>
      <c r="B59" s="22" t="s">
        <v>48</v>
      </c>
      <c r="C59" s="23" t="s">
        <v>65</v>
      </c>
      <c r="D59" s="24" t="s">
        <v>272</v>
      </c>
      <c r="E59" s="3">
        <v>0.4</v>
      </c>
      <c r="F59" s="25">
        <v>43175.416666666664</v>
      </c>
      <c r="G59" s="25">
        <v>43175.666666666664</v>
      </c>
      <c r="H59" s="22" t="s">
        <v>55</v>
      </c>
      <c r="I59" s="26">
        <f t="shared" ref="I59" si="30">(G59-F59)*24</f>
        <v>6</v>
      </c>
      <c r="J59" s="27">
        <v>2</v>
      </c>
      <c r="K59" s="28">
        <v>2</v>
      </c>
      <c r="L59" s="27">
        <v>0</v>
      </c>
      <c r="M59" s="27">
        <v>0</v>
      </c>
      <c r="N59" s="27">
        <v>0</v>
      </c>
      <c r="O59" s="27">
        <v>0</v>
      </c>
      <c r="P59" s="27">
        <v>0</v>
      </c>
      <c r="Q59" s="27">
        <v>0</v>
      </c>
      <c r="R59" s="27">
        <f t="shared" ref="R59" si="31">O59-P59-Q59</f>
        <v>0</v>
      </c>
      <c r="S59" s="27">
        <v>0</v>
      </c>
      <c r="T59" s="27">
        <v>0</v>
      </c>
      <c r="U59" s="27">
        <v>0</v>
      </c>
      <c r="V59" s="27">
        <f t="shared" ref="V59" si="32">O59-S59-T59-U59</f>
        <v>0</v>
      </c>
      <c r="W59" s="27">
        <v>0</v>
      </c>
      <c r="X59" s="29">
        <v>0</v>
      </c>
      <c r="Y59" s="27">
        <v>0</v>
      </c>
      <c r="Z59" s="30"/>
      <c r="AA59" s="30"/>
      <c r="AB59" s="30"/>
      <c r="AC59" s="27"/>
      <c r="AD59" s="27"/>
      <c r="AE59" s="37"/>
      <c r="AF59" s="33"/>
      <c r="AG59" s="33"/>
      <c r="AH59" s="34"/>
      <c r="AI59" s="33"/>
      <c r="AJ59" s="33"/>
      <c r="AK59" s="35"/>
      <c r="AL59" s="33">
        <v>0</v>
      </c>
    </row>
    <row r="60" spans="1:38" s="36" customFormat="1" ht="34.5" customHeight="1" x14ac:dyDescent="0.3">
      <c r="A60" s="21">
        <v>263</v>
      </c>
      <c r="B60" s="22" t="s">
        <v>49</v>
      </c>
      <c r="C60" s="23" t="s">
        <v>64</v>
      </c>
      <c r="D60" s="24" t="s">
        <v>152</v>
      </c>
      <c r="E60" s="3">
        <v>6</v>
      </c>
      <c r="F60" s="25">
        <v>43175.454861111109</v>
      </c>
      <c r="G60" s="25">
        <v>43175.466666666667</v>
      </c>
      <c r="H60" s="22" t="s">
        <v>59</v>
      </c>
      <c r="I60" s="26">
        <f t="shared" si="27"/>
        <v>0.28333333338377997</v>
      </c>
      <c r="J60" s="27">
        <v>2</v>
      </c>
      <c r="K60" s="28">
        <v>2</v>
      </c>
      <c r="L60" s="27">
        <v>0</v>
      </c>
      <c r="M60" s="27">
        <v>0</v>
      </c>
      <c r="N60" s="27">
        <v>0</v>
      </c>
      <c r="O60" s="27">
        <v>0</v>
      </c>
      <c r="P60" s="27">
        <v>0</v>
      </c>
      <c r="Q60" s="27">
        <v>0</v>
      </c>
      <c r="R60" s="27">
        <f>O60-P60-Q60</f>
        <v>0</v>
      </c>
      <c r="S60" s="27">
        <v>0</v>
      </c>
      <c r="T60" s="27">
        <v>0</v>
      </c>
      <c r="U60" s="27">
        <v>0</v>
      </c>
      <c r="V60" s="27">
        <f>O60-S60-T60-U60</f>
        <v>0</v>
      </c>
      <c r="W60" s="27">
        <v>0</v>
      </c>
      <c r="X60" s="29">
        <v>0</v>
      </c>
      <c r="Y60" s="27">
        <v>0</v>
      </c>
      <c r="Z60" s="25" t="s">
        <v>230</v>
      </c>
      <c r="AA60" s="30" t="s">
        <v>210</v>
      </c>
      <c r="AB60" s="30" t="s">
        <v>211</v>
      </c>
      <c r="AC60" s="27">
        <v>0</v>
      </c>
      <c r="AD60" s="27" t="s">
        <v>116</v>
      </c>
      <c r="AE60" s="37">
        <v>20</v>
      </c>
      <c r="AF60" s="42" t="s">
        <v>284</v>
      </c>
      <c r="AG60" s="43" t="s">
        <v>285</v>
      </c>
      <c r="AH60" s="34" t="s">
        <v>81</v>
      </c>
      <c r="AI60" s="33"/>
      <c r="AJ60" s="33"/>
      <c r="AK60" s="35" t="s">
        <v>77</v>
      </c>
      <c r="AL60" s="33">
        <v>0</v>
      </c>
    </row>
    <row r="61" spans="1:38" s="41" customFormat="1" x14ac:dyDescent="0.3">
      <c r="A61" s="21">
        <v>264</v>
      </c>
      <c r="B61" s="22" t="s">
        <v>48</v>
      </c>
      <c r="C61" s="23" t="s">
        <v>64</v>
      </c>
      <c r="D61" s="24" t="s">
        <v>273</v>
      </c>
      <c r="E61" s="3">
        <v>6</v>
      </c>
      <c r="F61" s="25">
        <v>43175.465277777781</v>
      </c>
      <c r="G61" s="25">
        <v>43175.5</v>
      </c>
      <c r="H61" s="22" t="s">
        <v>55</v>
      </c>
      <c r="I61" s="26">
        <f t="shared" ref="I61" si="33">(G61-F61)*24</f>
        <v>0.83333333325572312</v>
      </c>
      <c r="J61" s="27">
        <v>2</v>
      </c>
      <c r="K61" s="28">
        <v>2</v>
      </c>
      <c r="L61" s="27">
        <v>0</v>
      </c>
      <c r="M61" s="27">
        <v>0</v>
      </c>
      <c r="N61" s="27">
        <v>0</v>
      </c>
      <c r="O61" s="27">
        <v>0</v>
      </c>
      <c r="P61" s="27">
        <v>0</v>
      </c>
      <c r="Q61" s="27">
        <v>0</v>
      </c>
      <c r="R61" s="27">
        <f t="shared" ref="R61" si="34">O61-P61-Q61</f>
        <v>0</v>
      </c>
      <c r="S61" s="27">
        <v>0</v>
      </c>
      <c r="T61" s="27">
        <v>0</v>
      </c>
      <c r="U61" s="27">
        <v>0</v>
      </c>
      <c r="V61" s="27">
        <f t="shared" ref="V61" si="35">O61-S61-T61-U61</f>
        <v>0</v>
      </c>
      <c r="W61" s="27">
        <v>0</v>
      </c>
      <c r="X61" s="29">
        <v>0</v>
      </c>
      <c r="Y61" s="27">
        <v>0</v>
      </c>
      <c r="Z61" s="30"/>
      <c r="AA61" s="30"/>
      <c r="AB61" s="30"/>
      <c r="AC61" s="27"/>
      <c r="AD61" s="27"/>
      <c r="AE61" s="37"/>
      <c r="AF61" s="33"/>
      <c r="AG61" s="33"/>
      <c r="AH61" s="34"/>
      <c r="AI61" s="33"/>
      <c r="AJ61" s="33"/>
      <c r="AK61" s="35"/>
      <c r="AL61" s="33">
        <v>0</v>
      </c>
    </row>
    <row r="62" spans="1:38" s="41" customFormat="1" x14ac:dyDescent="0.3">
      <c r="A62" s="21">
        <v>265</v>
      </c>
      <c r="B62" s="22" t="s">
        <v>48</v>
      </c>
      <c r="C62" s="23" t="s">
        <v>64</v>
      </c>
      <c r="D62" s="24" t="s">
        <v>271</v>
      </c>
      <c r="E62" s="3">
        <v>6</v>
      </c>
      <c r="F62" s="25">
        <v>43175.552083333336</v>
      </c>
      <c r="G62" s="25">
        <v>43175.576388888891</v>
      </c>
      <c r="H62" s="22" t="s">
        <v>55</v>
      </c>
      <c r="I62" s="26">
        <f t="shared" si="27"/>
        <v>0.58333333331393078</v>
      </c>
      <c r="J62" s="27">
        <v>2</v>
      </c>
      <c r="K62" s="28">
        <v>2</v>
      </c>
      <c r="L62" s="27">
        <v>0</v>
      </c>
      <c r="M62" s="27">
        <v>0</v>
      </c>
      <c r="N62" s="27">
        <v>0</v>
      </c>
      <c r="O62" s="27">
        <v>0</v>
      </c>
      <c r="P62" s="27">
        <v>0</v>
      </c>
      <c r="Q62" s="27">
        <v>0</v>
      </c>
      <c r="R62" s="27">
        <f t="shared" ref="R62" si="36">O62-P62-Q62</f>
        <v>0</v>
      </c>
      <c r="S62" s="27">
        <v>0</v>
      </c>
      <c r="T62" s="27">
        <v>0</v>
      </c>
      <c r="U62" s="27">
        <v>0</v>
      </c>
      <c r="V62" s="27">
        <f t="shared" ref="V62" si="37">O62-S62-T62-U62</f>
        <v>0</v>
      </c>
      <c r="W62" s="27">
        <v>0</v>
      </c>
      <c r="X62" s="29">
        <v>0</v>
      </c>
      <c r="Y62" s="27">
        <v>0</v>
      </c>
      <c r="Z62" s="30"/>
      <c r="AA62" s="30"/>
      <c r="AB62" s="30"/>
      <c r="AC62" s="27"/>
      <c r="AD62" s="27"/>
      <c r="AE62" s="37"/>
      <c r="AF62" s="33"/>
      <c r="AG62" s="33"/>
      <c r="AH62" s="34"/>
      <c r="AI62" s="33"/>
      <c r="AJ62" s="33"/>
      <c r="AK62" s="35"/>
      <c r="AL62" s="33">
        <v>0</v>
      </c>
    </row>
    <row r="63" spans="1:38" s="41" customFormat="1" ht="36" x14ac:dyDescent="0.3">
      <c r="A63" s="21">
        <v>266</v>
      </c>
      <c r="B63" s="22" t="s">
        <v>48</v>
      </c>
      <c r="C63" s="23" t="s">
        <v>65</v>
      </c>
      <c r="D63" s="24" t="s">
        <v>270</v>
      </c>
      <c r="E63" s="3">
        <v>0.4</v>
      </c>
      <c r="F63" s="25">
        <v>43175.618055555555</v>
      </c>
      <c r="G63" s="25">
        <v>43175.638888888891</v>
      </c>
      <c r="H63" s="22" t="s">
        <v>55</v>
      </c>
      <c r="I63" s="26">
        <f t="shared" si="27"/>
        <v>0.50000000005820766</v>
      </c>
      <c r="J63" s="27">
        <v>2</v>
      </c>
      <c r="K63" s="28">
        <v>2</v>
      </c>
      <c r="L63" s="27">
        <v>0</v>
      </c>
      <c r="M63" s="27">
        <v>0</v>
      </c>
      <c r="N63" s="27">
        <v>0</v>
      </c>
      <c r="O63" s="27">
        <v>0</v>
      </c>
      <c r="P63" s="27">
        <v>0</v>
      </c>
      <c r="Q63" s="27">
        <v>0</v>
      </c>
      <c r="R63" s="27">
        <f t="shared" ref="R63" si="38">O63-P63-Q63</f>
        <v>0</v>
      </c>
      <c r="S63" s="27">
        <v>0</v>
      </c>
      <c r="T63" s="27">
        <v>0</v>
      </c>
      <c r="U63" s="27">
        <v>0</v>
      </c>
      <c r="V63" s="27">
        <f t="shared" ref="V63" si="39">O63-S63-T63-U63</f>
        <v>0</v>
      </c>
      <c r="W63" s="27">
        <v>0</v>
      </c>
      <c r="X63" s="29">
        <v>0</v>
      </c>
      <c r="Y63" s="27">
        <v>0</v>
      </c>
      <c r="Z63" s="30"/>
      <c r="AA63" s="30"/>
      <c r="AB63" s="30"/>
      <c r="AC63" s="27"/>
      <c r="AD63" s="27"/>
      <c r="AE63" s="37"/>
      <c r="AF63" s="33"/>
      <c r="AG63" s="33"/>
      <c r="AH63" s="34"/>
      <c r="AI63" s="33"/>
      <c r="AJ63" s="33"/>
      <c r="AK63" s="35"/>
      <c r="AL63" s="33">
        <v>0</v>
      </c>
    </row>
    <row r="64" spans="1:38" s="36" customFormat="1" ht="36" x14ac:dyDescent="0.3">
      <c r="A64" s="21">
        <v>267</v>
      </c>
      <c r="B64" s="22" t="s">
        <v>49</v>
      </c>
      <c r="C64" s="23" t="s">
        <v>65</v>
      </c>
      <c r="D64" s="24" t="s">
        <v>153</v>
      </c>
      <c r="E64" s="3" t="s">
        <v>132</v>
      </c>
      <c r="F64" s="25">
        <v>43176.041666666664</v>
      </c>
      <c r="G64" s="25">
        <v>43176.0625</v>
      </c>
      <c r="H64" s="22" t="s">
        <v>59</v>
      </c>
      <c r="I64" s="26">
        <f t="shared" si="27"/>
        <v>0.50000000005820766</v>
      </c>
      <c r="J64" s="27">
        <v>2</v>
      </c>
      <c r="K64" s="28">
        <v>2</v>
      </c>
      <c r="L64" s="27">
        <v>0</v>
      </c>
      <c r="M64" s="27">
        <v>0</v>
      </c>
      <c r="N64" s="27">
        <v>0</v>
      </c>
      <c r="O64" s="27">
        <v>0</v>
      </c>
      <c r="P64" s="27">
        <v>0</v>
      </c>
      <c r="Q64" s="27">
        <v>0</v>
      </c>
      <c r="R64" s="27">
        <f t="shared" si="16"/>
        <v>0</v>
      </c>
      <c r="S64" s="27">
        <v>0</v>
      </c>
      <c r="T64" s="27">
        <v>0</v>
      </c>
      <c r="U64" s="27">
        <v>0</v>
      </c>
      <c r="V64" s="27">
        <f t="shared" si="17"/>
        <v>0</v>
      </c>
      <c r="W64" s="27">
        <v>0</v>
      </c>
      <c r="X64" s="29">
        <v>0</v>
      </c>
      <c r="Y64" s="27">
        <v>0</v>
      </c>
      <c r="Z64" s="25" t="s">
        <v>231</v>
      </c>
      <c r="AA64" s="30" t="s">
        <v>210</v>
      </c>
      <c r="AB64" s="30" t="s">
        <v>211</v>
      </c>
      <c r="AC64" s="27">
        <v>0</v>
      </c>
      <c r="AD64" s="27" t="s">
        <v>154</v>
      </c>
      <c r="AE64" s="37">
        <v>9</v>
      </c>
      <c r="AF64" s="33" t="s">
        <v>155</v>
      </c>
      <c r="AG64" s="33" t="s">
        <v>156</v>
      </c>
      <c r="AH64" s="34" t="s">
        <v>79</v>
      </c>
      <c r="AI64" s="33"/>
      <c r="AJ64" s="33"/>
      <c r="AK64" s="35" t="s">
        <v>77</v>
      </c>
      <c r="AL64" s="33">
        <v>0</v>
      </c>
    </row>
    <row r="65" spans="1:38" s="36" customFormat="1" ht="36" x14ac:dyDescent="0.3">
      <c r="A65" s="21">
        <v>268</v>
      </c>
      <c r="B65" s="22" t="s">
        <v>49</v>
      </c>
      <c r="C65" s="23" t="s">
        <v>50</v>
      </c>
      <c r="D65" s="24" t="s">
        <v>157</v>
      </c>
      <c r="E65" s="3">
        <v>6</v>
      </c>
      <c r="F65" s="25">
        <v>43176.722222222219</v>
      </c>
      <c r="G65" s="25">
        <v>43176.804166666669</v>
      </c>
      <c r="H65" s="22" t="s">
        <v>61</v>
      </c>
      <c r="I65" s="26">
        <f t="shared" si="27"/>
        <v>1.966666666790843</v>
      </c>
      <c r="J65" s="27">
        <v>2</v>
      </c>
      <c r="K65" s="28">
        <v>2</v>
      </c>
      <c r="L65" s="27">
        <v>0</v>
      </c>
      <c r="M65" s="27">
        <v>0</v>
      </c>
      <c r="N65" s="27">
        <v>0</v>
      </c>
      <c r="O65" s="27">
        <v>0</v>
      </c>
      <c r="P65" s="27">
        <v>0</v>
      </c>
      <c r="Q65" s="27">
        <v>0</v>
      </c>
      <c r="R65" s="27">
        <f>O65-P65-Q65</f>
        <v>0</v>
      </c>
      <c r="S65" s="27">
        <v>0</v>
      </c>
      <c r="T65" s="27">
        <v>0</v>
      </c>
      <c r="U65" s="27">
        <v>0</v>
      </c>
      <c r="V65" s="27">
        <f>O65-S65-T65-U65</f>
        <v>0</v>
      </c>
      <c r="W65" s="27">
        <v>0</v>
      </c>
      <c r="X65" s="29">
        <v>0</v>
      </c>
      <c r="Y65" s="27">
        <v>0</v>
      </c>
      <c r="Z65" s="30" t="s">
        <v>256</v>
      </c>
      <c r="AA65" s="30" t="s">
        <v>241</v>
      </c>
      <c r="AB65" s="30" t="s">
        <v>242</v>
      </c>
      <c r="AC65" s="27">
        <v>1</v>
      </c>
      <c r="AD65" s="27" t="s">
        <v>158</v>
      </c>
      <c r="AE65" s="37">
        <v>15</v>
      </c>
      <c r="AF65" s="33" t="s">
        <v>98</v>
      </c>
      <c r="AG65" s="33" t="s">
        <v>159</v>
      </c>
      <c r="AH65" s="34" t="s">
        <v>78</v>
      </c>
      <c r="AI65" s="33">
        <v>2</v>
      </c>
      <c r="AJ65" s="33"/>
      <c r="AK65" s="35" t="s">
        <v>77</v>
      </c>
      <c r="AL65" s="33">
        <v>0</v>
      </c>
    </row>
    <row r="66" spans="1:38" s="36" customFormat="1" ht="36" x14ac:dyDescent="0.3">
      <c r="A66" s="21">
        <v>269</v>
      </c>
      <c r="B66" s="22" t="s">
        <v>49</v>
      </c>
      <c r="C66" s="23" t="s">
        <v>80</v>
      </c>
      <c r="D66" s="24" t="s">
        <v>160</v>
      </c>
      <c r="E66" s="3">
        <v>6</v>
      </c>
      <c r="F66" s="25">
        <v>43177.597916666666</v>
      </c>
      <c r="G66" s="25">
        <v>43177.60833333333</v>
      </c>
      <c r="H66" s="22" t="s">
        <v>59</v>
      </c>
      <c r="I66" s="26">
        <f t="shared" si="27"/>
        <v>0.24999999994179234</v>
      </c>
      <c r="J66" s="27">
        <v>2</v>
      </c>
      <c r="K66" s="28">
        <v>2</v>
      </c>
      <c r="L66" s="27">
        <v>0</v>
      </c>
      <c r="M66" s="27">
        <v>0</v>
      </c>
      <c r="N66" s="27">
        <v>0</v>
      </c>
      <c r="O66" s="27">
        <v>0</v>
      </c>
      <c r="P66" s="27">
        <v>0</v>
      </c>
      <c r="Q66" s="27">
        <v>0</v>
      </c>
      <c r="R66" s="27">
        <f>O66-P66-Q66</f>
        <v>0</v>
      </c>
      <c r="S66" s="27">
        <v>0</v>
      </c>
      <c r="T66" s="27">
        <v>0</v>
      </c>
      <c r="U66" s="27">
        <v>0</v>
      </c>
      <c r="V66" s="27">
        <f>O66-S66-T66-U66</f>
        <v>0</v>
      </c>
      <c r="W66" s="27">
        <v>0</v>
      </c>
      <c r="X66" s="29">
        <v>0</v>
      </c>
      <c r="Y66" s="27">
        <v>0</v>
      </c>
      <c r="Z66" s="25" t="s">
        <v>232</v>
      </c>
      <c r="AA66" s="30" t="s">
        <v>210</v>
      </c>
      <c r="AB66" s="30" t="s">
        <v>211</v>
      </c>
      <c r="AC66" s="27">
        <v>0</v>
      </c>
      <c r="AD66" s="27" t="s">
        <v>82</v>
      </c>
      <c r="AE66" s="37" t="s">
        <v>81</v>
      </c>
      <c r="AF66" s="33" t="s">
        <v>85</v>
      </c>
      <c r="AG66" s="33" t="s">
        <v>286</v>
      </c>
      <c r="AH66" s="34" t="s">
        <v>79</v>
      </c>
      <c r="AI66" s="33"/>
      <c r="AJ66" s="33"/>
      <c r="AK66" s="35"/>
      <c r="AL66" s="33">
        <v>0</v>
      </c>
    </row>
    <row r="67" spans="1:38" s="36" customFormat="1" ht="36" x14ac:dyDescent="0.3">
      <c r="A67" s="21">
        <v>270</v>
      </c>
      <c r="B67" s="22" t="s">
        <v>49</v>
      </c>
      <c r="C67" s="23" t="s">
        <v>80</v>
      </c>
      <c r="D67" s="24" t="s">
        <v>160</v>
      </c>
      <c r="E67" s="3">
        <v>6</v>
      </c>
      <c r="F67" s="25">
        <v>43177.620138888888</v>
      </c>
      <c r="G67" s="25">
        <v>43177.656944444447</v>
      </c>
      <c r="H67" s="22" t="s">
        <v>59</v>
      </c>
      <c r="I67" s="26">
        <f t="shared" ref="I67" si="40">(G67-F67)*24</f>
        <v>0.88333333341870457</v>
      </c>
      <c r="J67" s="27">
        <v>2</v>
      </c>
      <c r="K67" s="28">
        <v>2</v>
      </c>
      <c r="L67" s="27">
        <v>0</v>
      </c>
      <c r="M67" s="27">
        <v>0</v>
      </c>
      <c r="N67" s="27">
        <v>0</v>
      </c>
      <c r="O67" s="27">
        <v>0</v>
      </c>
      <c r="P67" s="27">
        <v>0</v>
      </c>
      <c r="Q67" s="27">
        <v>0</v>
      </c>
      <c r="R67" s="27">
        <f>O67-P67-Q67</f>
        <v>0</v>
      </c>
      <c r="S67" s="27">
        <v>0</v>
      </c>
      <c r="T67" s="27">
        <v>0</v>
      </c>
      <c r="U67" s="27">
        <v>0</v>
      </c>
      <c r="V67" s="27">
        <f>O67-S67-T67-U67</f>
        <v>0</v>
      </c>
      <c r="W67" s="27">
        <v>0</v>
      </c>
      <c r="X67" s="29">
        <v>0</v>
      </c>
      <c r="Y67" s="27">
        <v>0</v>
      </c>
      <c r="Z67" s="25" t="s">
        <v>233</v>
      </c>
      <c r="AA67" s="30" t="s">
        <v>210</v>
      </c>
      <c r="AB67" s="30" t="s">
        <v>211</v>
      </c>
      <c r="AC67" s="27">
        <v>0</v>
      </c>
      <c r="AD67" s="27" t="s">
        <v>82</v>
      </c>
      <c r="AE67" s="37" t="s">
        <v>81</v>
      </c>
      <c r="AF67" s="33" t="s">
        <v>85</v>
      </c>
      <c r="AG67" s="33" t="s">
        <v>161</v>
      </c>
      <c r="AH67" s="34" t="s">
        <v>79</v>
      </c>
      <c r="AI67" s="33"/>
      <c r="AJ67" s="33"/>
      <c r="AK67" s="35"/>
      <c r="AL67" s="33">
        <v>0</v>
      </c>
    </row>
    <row r="68" spans="1:38" s="36" customFormat="1" ht="36" x14ac:dyDescent="0.3">
      <c r="A68" s="21">
        <v>271</v>
      </c>
      <c r="B68" s="22" t="s">
        <v>47</v>
      </c>
      <c r="C68" s="23" t="s">
        <v>50</v>
      </c>
      <c r="D68" s="24" t="s">
        <v>162</v>
      </c>
      <c r="E68" s="3">
        <v>6</v>
      </c>
      <c r="F68" s="25">
        <v>43177.73541666667</v>
      </c>
      <c r="G68" s="25">
        <v>43177.898611111108</v>
      </c>
      <c r="H68" s="22" t="s">
        <v>61</v>
      </c>
      <c r="I68" s="26">
        <f>(G68-F68)*24</f>
        <v>3.9166666665114462</v>
      </c>
      <c r="J68" s="27">
        <v>2</v>
      </c>
      <c r="K68" s="28">
        <v>2</v>
      </c>
      <c r="L68" s="27">
        <v>0</v>
      </c>
      <c r="M68" s="27">
        <v>0</v>
      </c>
      <c r="N68" s="27">
        <v>0</v>
      </c>
      <c r="O68" s="27">
        <v>0</v>
      </c>
      <c r="P68" s="27">
        <v>0</v>
      </c>
      <c r="Q68" s="27">
        <v>0</v>
      </c>
      <c r="R68" s="27">
        <f t="shared" si="16"/>
        <v>0</v>
      </c>
      <c r="S68" s="27">
        <v>0</v>
      </c>
      <c r="T68" s="27">
        <v>0</v>
      </c>
      <c r="U68" s="27">
        <v>0</v>
      </c>
      <c r="V68" s="27">
        <f t="shared" si="17"/>
        <v>0</v>
      </c>
      <c r="W68" s="27">
        <v>0</v>
      </c>
      <c r="X68" s="29">
        <v>0</v>
      </c>
      <c r="Y68" s="27">
        <v>0</v>
      </c>
      <c r="Z68" s="30" t="s">
        <v>257</v>
      </c>
      <c r="AA68" s="30" t="s">
        <v>241</v>
      </c>
      <c r="AB68" s="30" t="s">
        <v>211</v>
      </c>
      <c r="AC68" s="27">
        <v>1</v>
      </c>
      <c r="AD68" s="27" t="s">
        <v>88</v>
      </c>
      <c r="AE68" s="37">
        <v>204</v>
      </c>
      <c r="AF68" s="33" t="s">
        <v>89</v>
      </c>
      <c r="AG68" s="33" t="s">
        <v>163</v>
      </c>
      <c r="AH68" s="34" t="s">
        <v>84</v>
      </c>
      <c r="AI68" s="33">
        <v>19</v>
      </c>
      <c r="AJ68" s="33"/>
      <c r="AK68" s="35" t="s">
        <v>77</v>
      </c>
      <c r="AL68" s="33">
        <v>0</v>
      </c>
    </row>
    <row r="69" spans="1:38" s="36" customFormat="1" ht="36" x14ac:dyDescent="0.3">
      <c r="A69" s="21">
        <v>272</v>
      </c>
      <c r="B69" s="22" t="s">
        <v>46</v>
      </c>
      <c r="C69" s="23" t="s">
        <v>50</v>
      </c>
      <c r="D69" s="24" t="s">
        <v>164</v>
      </c>
      <c r="E69" s="3">
        <v>6</v>
      </c>
      <c r="F69" s="25">
        <v>43177.8125</v>
      </c>
      <c r="G69" s="25">
        <v>43177.907638888886</v>
      </c>
      <c r="H69" s="22" t="s">
        <v>61</v>
      </c>
      <c r="I69" s="26">
        <f t="shared" si="15"/>
        <v>2.2833333332673647</v>
      </c>
      <c r="J69" s="27">
        <v>2</v>
      </c>
      <c r="K69" s="28">
        <v>2</v>
      </c>
      <c r="L69" s="27">
        <v>0</v>
      </c>
      <c r="M69" s="27">
        <v>0</v>
      </c>
      <c r="N69" s="27">
        <v>0</v>
      </c>
      <c r="O69" s="27">
        <v>0</v>
      </c>
      <c r="P69" s="27">
        <v>0</v>
      </c>
      <c r="Q69" s="27">
        <v>0</v>
      </c>
      <c r="R69" s="27">
        <f t="shared" si="16"/>
        <v>0</v>
      </c>
      <c r="S69" s="27">
        <v>0</v>
      </c>
      <c r="T69" s="27">
        <v>0</v>
      </c>
      <c r="U69" s="27">
        <v>0</v>
      </c>
      <c r="V69" s="27">
        <f t="shared" si="17"/>
        <v>0</v>
      </c>
      <c r="W69" s="27">
        <v>0</v>
      </c>
      <c r="X69" s="29">
        <v>0</v>
      </c>
      <c r="Y69" s="27">
        <v>0</v>
      </c>
      <c r="Z69" s="30" t="s">
        <v>258</v>
      </c>
      <c r="AA69" s="30" t="s">
        <v>241</v>
      </c>
      <c r="AB69" s="30" t="s">
        <v>242</v>
      </c>
      <c r="AC69" s="27">
        <v>1</v>
      </c>
      <c r="AD69" s="27" t="s">
        <v>94</v>
      </c>
      <c r="AE69" s="37">
        <v>13</v>
      </c>
      <c r="AF69" s="33" t="s">
        <v>89</v>
      </c>
      <c r="AG69" s="33" t="s">
        <v>93</v>
      </c>
      <c r="AH69" s="34" t="s">
        <v>59</v>
      </c>
      <c r="AI69" s="33">
        <v>12</v>
      </c>
      <c r="AJ69" s="33"/>
      <c r="AK69" s="35" t="s">
        <v>77</v>
      </c>
      <c r="AL69" s="33">
        <v>0</v>
      </c>
    </row>
    <row r="70" spans="1:38" s="36" customFormat="1" ht="36" x14ac:dyDescent="0.3">
      <c r="A70" s="21">
        <v>273</v>
      </c>
      <c r="B70" s="22" t="s">
        <v>47</v>
      </c>
      <c r="C70" s="23" t="s">
        <v>65</v>
      </c>
      <c r="D70" s="24" t="s">
        <v>165</v>
      </c>
      <c r="E70" s="3">
        <v>6</v>
      </c>
      <c r="F70" s="25">
        <v>43178</v>
      </c>
      <c r="G70" s="25">
        <v>43178</v>
      </c>
      <c r="H70" s="22" t="s">
        <v>83</v>
      </c>
      <c r="I70" s="26">
        <f t="shared" si="15"/>
        <v>0</v>
      </c>
      <c r="J70" s="27">
        <v>2</v>
      </c>
      <c r="K70" s="28">
        <v>2</v>
      </c>
      <c r="L70" s="27">
        <v>0</v>
      </c>
      <c r="M70" s="27">
        <v>0</v>
      </c>
      <c r="N70" s="27">
        <v>0</v>
      </c>
      <c r="O70" s="27">
        <v>0</v>
      </c>
      <c r="P70" s="27">
        <v>0</v>
      </c>
      <c r="Q70" s="27">
        <v>0</v>
      </c>
      <c r="R70" s="27">
        <f t="shared" si="16"/>
        <v>0</v>
      </c>
      <c r="S70" s="27">
        <v>0</v>
      </c>
      <c r="T70" s="27">
        <v>0</v>
      </c>
      <c r="U70" s="27">
        <v>0</v>
      </c>
      <c r="V70" s="27">
        <f t="shared" si="17"/>
        <v>0</v>
      </c>
      <c r="W70" s="27">
        <v>0</v>
      </c>
      <c r="X70" s="29">
        <v>0</v>
      </c>
      <c r="Y70" s="27">
        <v>0</v>
      </c>
      <c r="Z70" s="30"/>
      <c r="AA70" s="30"/>
      <c r="AB70" s="30"/>
      <c r="AC70" s="27"/>
      <c r="AD70" s="27" t="s">
        <v>86</v>
      </c>
      <c r="AE70" s="37">
        <v>14</v>
      </c>
      <c r="AF70" s="33" t="s">
        <v>166</v>
      </c>
      <c r="AG70" s="33" t="s">
        <v>167</v>
      </c>
      <c r="AH70" s="34" t="s">
        <v>84</v>
      </c>
      <c r="AI70" s="33"/>
      <c r="AJ70" s="33"/>
      <c r="AK70" s="35" t="s">
        <v>77</v>
      </c>
      <c r="AL70" s="33">
        <v>0</v>
      </c>
    </row>
    <row r="71" spans="1:38" s="36" customFormat="1" ht="36" x14ac:dyDescent="0.3">
      <c r="A71" s="21">
        <v>274</v>
      </c>
      <c r="B71" s="22" t="s">
        <v>49</v>
      </c>
      <c r="C71" s="23" t="s">
        <v>50</v>
      </c>
      <c r="D71" s="24" t="s">
        <v>168</v>
      </c>
      <c r="E71" s="3">
        <v>6</v>
      </c>
      <c r="F71" s="25">
        <v>43179.663194444445</v>
      </c>
      <c r="G71" s="25">
        <v>43179.727777777778</v>
      </c>
      <c r="H71" s="22" t="s">
        <v>61</v>
      </c>
      <c r="I71" s="26">
        <f t="shared" si="15"/>
        <v>1.5499999999883585</v>
      </c>
      <c r="J71" s="27">
        <v>2</v>
      </c>
      <c r="K71" s="28">
        <v>2</v>
      </c>
      <c r="L71" s="27">
        <v>0</v>
      </c>
      <c r="M71" s="27">
        <v>0</v>
      </c>
      <c r="N71" s="27">
        <v>0</v>
      </c>
      <c r="O71" s="27">
        <v>0</v>
      </c>
      <c r="P71" s="27">
        <v>0</v>
      </c>
      <c r="Q71" s="27">
        <v>0</v>
      </c>
      <c r="R71" s="27">
        <f t="shared" si="16"/>
        <v>0</v>
      </c>
      <c r="S71" s="27">
        <v>0</v>
      </c>
      <c r="T71" s="27">
        <v>0</v>
      </c>
      <c r="U71" s="27">
        <v>0</v>
      </c>
      <c r="V71" s="27">
        <f t="shared" si="17"/>
        <v>0</v>
      </c>
      <c r="W71" s="27">
        <v>0</v>
      </c>
      <c r="X71" s="29">
        <v>0</v>
      </c>
      <c r="Y71" s="27">
        <v>0</v>
      </c>
      <c r="Z71" s="30" t="s">
        <v>259</v>
      </c>
      <c r="AA71" s="30" t="s">
        <v>261</v>
      </c>
      <c r="AB71" s="30" t="s">
        <v>262</v>
      </c>
      <c r="AC71" s="27">
        <v>1</v>
      </c>
      <c r="AD71" s="27" t="s">
        <v>109</v>
      </c>
      <c r="AE71" s="37">
        <v>18</v>
      </c>
      <c r="AF71" s="33" t="s">
        <v>89</v>
      </c>
      <c r="AG71" s="33" t="s">
        <v>169</v>
      </c>
      <c r="AH71" s="34" t="s">
        <v>78</v>
      </c>
      <c r="AI71" s="33">
        <v>3</v>
      </c>
      <c r="AJ71" s="33"/>
      <c r="AK71" s="35" t="s">
        <v>77</v>
      </c>
      <c r="AL71" s="33">
        <v>0</v>
      </c>
    </row>
    <row r="72" spans="1:38" s="36" customFormat="1" ht="36" x14ac:dyDescent="0.3">
      <c r="A72" s="21">
        <v>275</v>
      </c>
      <c r="B72" s="22" t="s">
        <v>49</v>
      </c>
      <c r="C72" s="23" t="s">
        <v>50</v>
      </c>
      <c r="D72" s="24" t="s">
        <v>170</v>
      </c>
      <c r="E72" s="3">
        <v>6</v>
      </c>
      <c r="F72" s="25">
        <v>43179.752083333333</v>
      </c>
      <c r="G72" s="25">
        <v>43179.772222222222</v>
      </c>
      <c r="H72" s="22" t="s">
        <v>61</v>
      </c>
      <c r="I72" s="26">
        <f t="shared" ref="I72" si="41">(G72-F72)*24</f>
        <v>0.48333333333721384</v>
      </c>
      <c r="J72" s="27">
        <v>2</v>
      </c>
      <c r="K72" s="28">
        <v>2</v>
      </c>
      <c r="L72" s="27">
        <v>0</v>
      </c>
      <c r="M72" s="27">
        <v>0</v>
      </c>
      <c r="N72" s="27">
        <v>0</v>
      </c>
      <c r="O72" s="27">
        <v>0</v>
      </c>
      <c r="P72" s="27">
        <v>0</v>
      </c>
      <c r="Q72" s="27">
        <v>0</v>
      </c>
      <c r="R72" s="27">
        <f t="shared" ref="R72" si="42">O72-P72-Q72</f>
        <v>0</v>
      </c>
      <c r="S72" s="27">
        <v>0</v>
      </c>
      <c r="T72" s="27">
        <v>0</v>
      </c>
      <c r="U72" s="27">
        <v>0</v>
      </c>
      <c r="V72" s="27">
        <f t="shared" ref="V72" si="43">O72-S72-T72-U72</f>
        <v>0</v>
      </c>
      <c r="W72" s="27">
        <v>0</v>
      </c>
      <c r="X72" s="29">
        <v>0</v>
      </c>
      <c r="Y72" s="27">
        <v>0</v>
      </c>
      <c r="Z72" s="30" t="s">
        <v>260</v>
      </c>
      <c r="AA72" s="30" t="s">
        <v>261</v>
      </c>
      <c r="AB72" s="30" t="s">
        <v>262</v>
      </c>
      <c r="AC72" s="27">
        <v>1</v>
      </c>
      <c r="AD72" s="27" t="s">
        <v>109</v>
      </c>
      <c r="AE72" s="37">
        <v>2</v>
      </c>
      <c r="AF72" s="33" t="s">
        <v>89</v>
      </c>
      <c r="AG72" s="33" t="s">
        <v>171</v>
      </c>
      <c r="AH72" s="34" t="s">
        <v>78</v>
      </c>
      <c r="AI72" s="33">
        <v>5</v>
      </c>
      <c r="AJ72" s="33"/>
      <c r="AK72" s="35" t="s">
        <v>77</v>
      </c>
      <c r="AL72" s="33">
        <v>0</v>
      </c>
    </row>
    <row r="73" spans="1:38" s="36" customFormat="1" ht="36" x14ac:dyDescent="0.3">
      <c r="A73" s="21">
        <v>276</v>
      </c>
      <c r="B73" s="22" t="s">
        <v>47</v>
      </c>
      <c r="C73" s="23" t="s">
        <v>50</v>
      </c>
      <c r="D73" s="24" t="s">
        <v>172</v>
      </c>
      <c r="E73" s="3">
        <v>6</v>
      </c>
      <c r="F73" s="25">
        <v>43180.576388888891</v>
      </c>
      <c r="G73" s="25">
        <v>43180.666666666664</v>
      </c>
      <c r="H73" s="22" t="s">
        <v>61</v>
      </c>
      <c r="I73" s="26">
        <f t="shared" si="15"/>
        <v>2.1666666665696539</v>
      </c>
      <c r="J73" s="27">
        <v>2</v>
      </c>
      <c r="K73" s="28">
        <v>2</v>
      </c>
      <c r="L73" s="27">
        <v>0</v>
      </c>
      <c r="M73" s="27">
        <v>0</v>
      </c>
      <c r="N73" s="27">
        <v>0</v>
      </c>
      <c r="O73" s="27">
        <v>0</v>
      </c>
      <c r="P73" s="27">
        <v>0</v>
      </c>
      <c r="Q73" s="27">
        <v>0</v>
      </c>
      <c r="R73" s="27">
        <f t="shared" si="16"/>
        <v>0</v>
      </c>
      <c r="S73" s="27">
        <v>0</v>
      </c>
      <c r="T73" s="27">
        <v>0</v>
      </c>
      <c r="U73" s="27">
        <v>0</v>
      </c>
      <c r="V73" s="27">
        <f t="shared" si="17"/>
        <v>0</v>
      </c>
      <c r="W73" s="27">
        <v>0</v>
      </c>
      <c r="X73" s="29">
        <v>0</v>
      </c>
      <c r="Y73" s="27">
        <v>0</v>
      </c>
      <c r="Z73" s="30" t="s">
        <v>263</v>
      </c>
      <c r="AA73" s="30" t="s">
        <v>241</v>
      </c>
      <c r="AB73" s="30" t="s">
        <v>242</v>
      </c>
      <c r="AC73" s="27">
        <v>1</v>
      </c>
      <c r="AD73" s="27" t="s">
        <v>173</v>
      </c>
      <c r="AE73" s="37">
        <v>4</v>
      </c>
      <c r="AF73" s="33" t="s">
        <v>89</v>
      </c>
      <c r="AG73" s="33" t="s">
        <v>174</v>
      </c>
      <c r="AH73" s="34" t="s">
        <v>84</v>
      </c>
      <c r="AI73" s="33">
        <v>7</v>
      </c>
      <c r="AJ73" s="33"/>
      <c r="AK73" s="35" t="s">
        <v>77</v>
      </c>
      <c r="AL73" s="33">
        <v>0</v>
      </c>
    </row>
    <row r="74" spans="1:38" s="36" customFormat="1" ht="36" x14ac:dyDescent="0.3">
      <c r="A74" s="21">
        <v>277</v>
      </c>
      <c r="B74" s="22" t="s">
        <v>49</v>
      </c>
      <c r="C74" s="23" t="s">
        <v>50</v>
      </c>
      <c r="D74" s="24" t="s">
        <v>175</v>
      </c>
      <c r="E74" s="3">
        <v>6</v>
      </c>
      <c r="F74" s="25">
        <v>43180.913194444445</v>
      </c>
      <c r="G74" s="25">
        <v>43180.951388888891</v>
      </c>
      <c r="H74" s="22" t="s">
        <v>61</v>
      </c>
      <c r="I74" s="26">
        <f t="shared" si="15"/>
        <v>0.91666666668606922</v>
      </c>
      <c r="J74" s="27">
        <v>2</v>
      </c>
      <c r="K74" s="28">
        <v>2</v>
      </c>
      <c r="L74" s="27">
        <v>0</v>
      </c>
      <c r="M74" s="27">
        <v>0</v>
      </c>
      <c r="N74" s="27">
        <v>0</v>
      </c>
      <c r="O74" s="27">
        <v>0</v>
      </c>
      <c r="P74" s="27">
        <v>0</v>
      </c>
      <c r="Q74" s="27">
        <v>0</v>
      </c>
      <c r="R74" s="27">
        <f t="shared" si="16"/>
        <v>0</v>
      </c>
      <c r="S74" s="27">
        <v>0</v>
      </c>
      <c r="T74" s="27">
        <v>0</v>
      </c>
      <c r="U74" s="27">
        <v>0</v>
      </c>
      <c r="V74" s="27">
        <f t="shared" si="17"/>
        <v>0</v>
      </c>
      <c r="W74" s="27">
        <v>0</v>
      </c>
      <c r="X74" s="29">
        <v>0</v>
      </c>
      <c r="Y74" s="27">
        <v>0</v>
      </c>
      <c r="Z74" s="30" t="s">
        <v>264</v>
      </c>
      <c r="AA74" s="30" t="s">
        <v>241</v>
      </c>
      <c r="AB74" s="30" t="s">
        <v>242</v>
      </c>
      <c r="AC74" s="27">
        <v>1</v>
      </c>
      <c r="AD74" s="27" t="s">
        <v>158</v>
      </c>
      <c r="AE74" s="37">
        <v>15</v>
      </c>
      <c r="AF74" s="33" t="s">
        <v>89</v>
      </c>
      <c r="AG74" s="33" t="s">
        <v>176</v>
      </c>
      <c r="AH74" s="34" t="s">
        <v>78</v>
      </c>
      <c r="AI74" s="33">
        <v>2</v>
      </c>
      <c r="AJ74" s="33"/>
      <c r="AK74" s="35" t="s">
        <v>77</v>
      </c>
      <c r="AL74" s="33">
        <v>0</v>
      </c>
    </row>
    <row r="75" spans="1:38" s="36" customFormat="1" ht="36" x14ac:dyDescent="0.3">
      <c r="A75" s="21">
        <v>278</v>
      </c>
      <c r="B75" s="22" t="s">
        <v>46</v>
      </c>
      <c r="C75" s="23" t="s">
        <v>50</v>
      </c>
      <c r="D75" s="24" t="s">
        <v>177</v>
      </c>
      <c r="E75" s="3">
        <v>6</v>
      </c>
      <c r="F75" s="25">
        <v>43181.038194444445</v>
      </c>
      <c r="G75" s="25">
        <v>43181.09652777778</v>
      </c>
      <c r="H75" s="22" t="s">
        <v>61</v>
      </c>
      <c r="I75" s="26">
        <f t="shared" si="15"/>
        <v>1.4000000000232831</v>
      </c>
      <c r="J75" s="27">
        <v>2</v>
      </c>
      <c r="K75" s="28">
        <v>2</v>
      </c>
      <c r="L75" s="27">
        <v>0</v>
      </c>
      <c r="M75" s="27">
        <v>0</v>
      </c>
      <c r="N75" s="27">
        <v>0</v>
      </c>
      <c r="O75" s="27">
        <v>0</v>
      </c>
      <c r="P75" s="27">
        <v>0</v>
      </c>
      <c r="Q75" s="27">
        <v>0</v>
      </c>
      <c r="R75" s="27">
        <f t="shared" si="16"/>
        <v>0</v>
      </c>
      <c r="S75" s="27">
        <v>0</v>
      </c>
      <c r="T75" s="27">
        <v>0</v>
      </c>
      <c r="U75" s="27">
        <v>0</v>
      </c>
      <c r="V75" s="27">
        <f t="shared" si="17"/>
        <v>0</v>
      </c>
      <c r="W75" s="27">
        <v>0</v>
      </c>
      <c r="X75" s="29">
        <v>0</v>
      </c>
      <c r="Y75" s="27">
        <v>0</v>
      </c>
      <c r="Z75" s="30" t="s">
        <v>265</v>
      </c>
      <c r="AA75" s="30" t="s">
        <v>241</v>
      </c>
      <c r="AB75" s="30" t="s">
        <v>242</v>
      </c>
      <c r="AC75" s="27">
        <v>1</v>
      </c>
      <c r="AD75" s="27" t="s">
        <v>57</v>
      </c>
      <c r="AE75" s="37">
        <v>11</v>
      </c>
      <c r="AF75" s="39" t="s">
        <v>98</v>
      </c>
      <c r="AG75" s="33" t="s">
        <v>178</v>
      </c>
      <c r="AH75" s="34" t="s">
        <v>59</v>
      </c>
      <c r="AI75" s="33">
        <v>10</v>
      </c>
      <c r="AJ75" s="33"/>
      <c r="AK75" s="35" t="s">
        <v>77</v>
      </c>
      <c r="AL75" s="33">
        <v>0</v>
      </c>
    </row>
    <row r="76" spans="1:38" s="36" customFormat="1" ht="36" x14ac:dyDescent="0.3">
      <c r="A76" s="21">
        <v>279</v>
      </c>
      <c r="B76" s="22" t="s">
        <v>46</v>
      </c>
      <c r="C76" s="23" t="s">
        <v>50</v>
      </c>
      <c r="D76" s="24" t="s">
        <v>179</v>
      </c>
      <c r="E76" s="3">
        <v>6</v>
      </c>
      <c r="F76" s="25">
        <v>43181.049305555556</v>
      </c>
      <c r="G76" s="25">
        <v>43181.09652777778</v>
      </c>
      <c r="H76" s="22" t="s">
        <v>61</v>
      </c>
      <c r="I76" s="26">
        <f t="shared" ref="I76" si="44">(G76-F76)*24</f>
        <v>1.1333333333604969</v>
      </c>
      <c r="J76" s="27">
        <v>2</v>
      </c>
      <c r="K76" s="28">
        <v>2</v>
      </c>
      <c r="L76" s="27">
        <v>0</v>
      </c>
      <c r="M76" s="27">
        <v>0</v>
      </c>
      <c r="N76" s="27">
        <v>0</v>
      </c>
      <c r="O76" s="27">
        <v>0</v>
      </c>
      <c r="P76" s="27">
        <v>0</v>
      </c>
      <c r="Q76" s="27">
        <v>0</v>
      </c>
      <c r="R76" s="27">
        <f t="shared" ref="R76" si="45">O76-P76-Q76</f>
        <v>0</v>
      </c>
      <c r="S76" s="27">
        <v>0</v>
      </c>
      <c r="T76" s="27">
        <v>0</v>
      </c>
      <c r="U76" s="27">
        <v>0</v>
      </c>
      <c r="V76" s="27">
        <f t="shared" ref="V76" si="46">O76-S76-T76-U76</f>
        <v>0</v>
      </c>
      <c r="W76" s="27">
        <v>0</v>
      </c>
      <c r="X76" s="29">
        <v>0</v>
      </c>
      <c r="Y76" s="27">
        <v>0</v>
      </c>
      <c r="Z76" s="30" t="s">
        <v>266</v>
      </c>
      <c r="AA76" s="30" t="s">
        <v>241</v>
      </c>
      <c r="AB76" s="30" t="s">
        <v>242</v>
      </c>
      <c r="AC76" s="27">
        <v>1</v>
      </c>
      <c r="AD76" s="27" t="s">
        <v>57</v>
      </c>
      <c r="AE76" s="37">
        <v>13</v>
      </c>
      <c r="AF76" s="39" t="s">
        <v>98</v>
      </c>
      <c r="AG76" s="33" t="s">
        <v>178</v>
      </c>
      <c r="AH76" s="34" t="s">
        <v>59</v>
      </c>
      <c r="AI76" s="33">
        <v>1</v>
      </c>
      <c r="AJ76" s="33"/>
      <c r="AK76" s="35" t="s">
        <v>77</v>
      </c>
      <c r="AL76" s="33">
        <v>0</v>
      </c>
    </row>
    <row r="77" spans="1:38" s="36" customFormat="1" ht="24" x14ac:dyDescent="0.3">
      <c r="A77" s="21">
        <v>280</v>
      </c>
      <c r="B77" s="22" t="s">
        <v>46</v>
      </c>
      <c r="C77" s="23" t="s">
        <v>80</v>
      </c>
      <c r="D77" s="24" t="s">
        <v>87</v>
      </c>
      <c r="E77" s="3">
        <v>6</v>
      </c>
      <c r="F77" s="25">
        <v>43181.038194444445</v>
      </c>
      <c r="G77" s="25">
        <v>43181.049305555556</v>
      </c>
      <c r="H77" s="22" t="s">
        <v>59</v>
      </c>
      <c r="I77" s="26">
        <f>(G77-F77)*24</f>
        <v>0.26666666666278616</v>
      </c>
      <c r="J77" s="27">
        <v>2</v>
      </c>
      <c r="K77" s="28">
        <v>2</v>
      </c>
      <c r="L77" s="27">
        <v>0</v>
      </c>
      <c r="M77" s="27">
        <v>0</v>
      </c>
      <c r="N77" s="27">
        <v>0</v>
      </c>
      <c r="O77" s="27">
        <v>0</v>
      </c>
      <c r="P77" s="27">
        <v>0</v>
      </c>
      <c r="Q77" s="27">
        <v>0</v>
      </c>
      <c r="R77" s="27">
        <f t="shared" si="16"/>
        <v>0</v>
      </c>
      <c r="S77" s="27">
        <v>0</v>
      </c>
      <c r="T77" s="27">
        <v>0</v>
      </c>
      <c r="U77" s="27">
        <v>0</v>
      </c>
      <c r="V77" s="27">
        <f t="shared" si="17"/>
        <v>0</v>
      </c>
      <c r="W77" s="27">
        <v>0</v>
      </c>
      <c r="X77" s="29">
        <v>0</v>
      </c>
      <c r="Y77" s="27">
        <v>0</v>
      </c>
      <c r="Z77" s="25" t="s">
        <v>234</v>
      </c>
      <c r="AA77" s="30" t="s">
        <v>210</v>
      </c>
      <c r="AB77" s="30" t="s">
        <v>211</v>
      </c>
      <c r="AC77" s="27">
        <v>0</v>
      </c>
      <c r="AD77" s="27" t="s">
        <v>57</v>
      </c>
      <c r="AE77" s="37" t="s">
        <v>81</v>
      </c>
      <c r="AF77" s="65" t="s">
        <v>180</v>
      </c>
      <c r="AG77" s="66"/>
      <c r="AH77" s="34" t="s">
        <v>79</v>
      </c>
      <c r="AI77" s="33"/>
      <c r="AJ77" s="33"/>
      <c r="AK77" s="35"/>
      <c r="AL77" s="33">
        <v>0</v>
      </c>
    </row>
    <row r="78" spans="1:38" s="36" customFormat="1" ht="36" x14ac:dyDescent="0.3">
      <c r="A78" s="21">
        <v>281</v>
      </c>
      <c r="B78" s="22" t="s">
        <v>46</v>
      </c>
      <c r="C78" s="23" t="s">
        <v>50</v>
      </c>
      <c r="D78" s="24" t="s">
        <v>181</v>
      </c>
      <c r="E78" s="3">
        <v>6</v>
      </c>
      <c r="F78" s="25">
        <v>43181.375</v>
      </c>
      <c r="G78" s="25">
        <v>43181.388888888891</v>
      </c>
      <c r="H78" s="22" t="s">
        <v>61</v>
      </c>
      <c r="I78" s="26">
        <f>(G78-F78)*24</f>
        <v>0.33333333337213844</v>
      </c>
      <c r="J78" s="27">
        <v>2</v>
      </c>
      <c r="K78" s="28">
        <v>2</v>
      </c>
      <c r="L78" s="27">
        <v>0</v>
      </c>
      <c r="M78" s="27">
        <v>0</v>
      </c>
      <c r="N78" s="27">
        <v>0</v>
      </c>
      <c r="O78" s="27">
        <v>0</v>
      </c>
      <c r="P78" s="27">
        <v>0</v>
      </c>
      <c r="Q78" s="27">
        <v>0</v>
      </c>
      <c r="R78" s="27">
        <f t="shared" si="16"/>
        <v>0</v>
      </c>
      <c r="S78" s="27">
        <v>0</v>
      </c>
      <c r="T78" s="27">
        <v>0</v>
      </c>
      <c r="U78" s="27">
        <v>0</v>
      </c>
      <c r="V78" s="27">
        <f t="shared" si="17"/>
        <v>0</v>
      </c>
      <c r="W78" s="27">
        <v>0</v>
      </c>
      <c r="X78" s="29">
        <v>0</v>
      </c>
      <c r="Y78" s="27">
        <v>0</v>
      </c>
      <c r="Z78" s="30" t="s">
        <v>267</v>
      </c>
      <c r="AA78" s="30" t="s">
        <v>241</v>
      </c>
      <c r="AB78" s="30" t="s">
        <v>242</v>
      </c>
      <c r="AC78" s="27">
        <v>1</v>
      </c>
      <c r="AD78" s="27" t="s">
        <v>100</v>
      </c>
      <c r="AE78" s="37">
        <v>9</v>
      </c>
      <c r="AF78" s="39" t="s">
        <v>98</v>
      </c>
      <c r="AG78" s="33" t="s">
        <v>182</v>
      </c>
      <c r="AH78" s="34" t="s">
        <v>59</v>
      </c>
      <c r="AI78" s="33">
        <v>1</v>
      </c>
      <c r="AJ78" s="33"/>
      <c r="AK78" s="35" t="s">
        <v>77</v>
      </c>
      <c r="AL78" s="33">
        <v>0</v>
      </c>
    </row>
    <row r="79" spans="1:38" s="36" customFormat="1" ht="36" x14ac:dyDescent="0.3">
      <c r="A79" s="21">
        <v>282</v>
      </c>
      <c r="B79" s="22" t="s">
        <v>47</v>
      </c>
      <c r="C79" s="23" t="s">
        <v>50</v>
      </c>
      <c r="D79" s="24" t="s">
        <v>183</v>
      </c>
      <c r="E79" s="3">
        <v>6</v>
      </c>
      <c r="F79" s="25">
        <v>43181.457638888889</v>
      </c>
      <c r="G79" s="25">
        <v>43181.526388888888</v>
      </c>
      <c r="H79" s="22" t="s">
        <v>61</v>
      </c>
      <c r="I79" s="26">
        <f t="shared" si="15"/>
        <v>1.6499999999650754</v>
      </c>
      <c r="J79" s="27">
        <v>2</v>
      </c>
      <c r="K79" s="28">
        <v>2</v>
      </c>
      <c r="L79" s="27">
        <v>0</v>
      </c>
      <c r="M79" s="27">
        <v>0</v>
      </c>
      <c r="N79" s="27">
        <v>0</v>
      </c>
      <c r="O79" s="27">
        <v>0</v>
      </c>
      <c r="P79" s="27">
        <v>0</v>
      </c>
      <c r="Q79" s="27">
        <v>0</v>
      </c>
      <c r="R79" s="27">
        <f t="shared" si="16"/>
        <v>0</v>
      </c>
      <c r="S79" s="27">
        <v>0</v>
      </c>
      <c r="T79" s="27">
        <v>0</v>
      </c>
      <c r="U79" s="27">
        <v>0</v>
      </c>
      <c r="V79" s="27">
        <f t="shared" si="17"/>
        <v>0</v>
      </c>
      <c r="W79" s="27">
        <v>0</v>
      </c>
      <c r="X79" s="29">
        <v>0</v>
      </c>
      <c r="Y79" s="27">
        <v>0</v>
      </c>
      <c r="Z79" s="30" t="s">
        <v>268</v>
      </c>
      <c r="AA79" s="30" t="s">
        <v>241</v>
      </c>
      <c r="AB79" s="30" t="s">
        <v>242</v>
      </c>
      <c r="AC79" s="27">
        <v>1</v>
      </c>
      <c r="AD79" s="27" t="s">
        <v>92</v>
      </c>
      <c r="AE79" s="37">
        <v>7</v>
      </c>
      <c r="AF79" s="39" t="s">
        <v>98</v>
      </c>
      <c r="AG79" s="33" t="s">
        <v>184</v>
      </c>
      <c r="AH79" s="34" t="s">
        <v>84</v>
      </c>
      <c r="AI79" s="33">
        <v>3</v>
      </c>
      <c r="AJ79" s="33"/>
      <c r="AK79" s="35" t="s">
        <v>77</v>
      </c>
      <c r="AL79" s="33">
        <v>0</v>
      </c>
    </row>
    <row r="80" spans="1:38" s="36" customFormat="1" ht="36" x14ac:dyDescent="0.3">
      <c r="A80" s="21">
        <v>283</v>
      </c>
      <c r="B80" s="22" t="s">
        <v>48</v>
      </c>
      <c r="C80" s="23" t="s">
        <v>64</v>
      </c>
      <c r="D80" s="24" t="s">
        <v>185</v>
      </c>
      <c r="E80" s="3">
        <v>6</v>
      </c>
      <c r="F80" s="25">
        <v>43181.590277777781</v>
      </c>
      <c r="G80" s="25">
        <v>43181.673611111109</v>
      </c>
      <c r="H80" s="22" t="s">
        <v>59</v>
      </c>
      <c r="I80" s="26">
        <f t="shared" si="15"/>
        <v>1.9999999998835847</v>
      </c>
      <c r="J80" s="27">
        <v>2</v>
      </c>
      <c r="K80" s="28">
        <v>2</v>
      </c>
      <c r="L80" s="27">
        <v>0</v>
      </c>
      <c r="M80" s="27">
        <v>0</v>
      </c>
      <c r="N80" s="27">
        <v>0</v>
      </c>
      <c r="O80" s="27">
        <v>0</v>
      </c>
      <c r="P80" s="27">
        <v>0</v>
      </c>
      <c r="Q80" s="27">
        <v>0</v>
      </c>
      <c r="R80" s="27">
        <f t="shared" si="16"/>
        <v>0</v>
      </c>
      <c r="S80" s="27">
        <v>0</v>
      </c>
      <c r="T80" s="27">
        <v>0</v>
      </c>
      <c r="U80" s="27">
        <v>0</v>
      </c>
      <c r="V80" s="27">
        <f t="shared" si="17"/>
        <v>0</v>
      </c>
      <c r="W80" s="27">
        <v>0</v>
      </c>
      <c r="X80" s="29">
        <v>0</v>
      </c>
      <c r="Y80" s="27">
        <v>0</v>
      </c>
      <c r="Z80" s="25" t="s">
        <v>235</v>
      </c>
      <c r="AA80" s="30" t="s">
        <v>210</v>
      </c>
      <c r="AB80" s="30" t="s">
        <v>211</v>
      </c>
      <c r="AC80" s="27">
        <v>0</v>
      </c>
      <c r="AD80" s="27" t="s">
        <v>186</v>
      </c>
      <c r="AE80" s="37">
        <v>8</v>
      </c>
      <c r="AF80" s="65" t="s">
        <v>187</v>
      </c>
      <c r="AG80" s="66"/>
      <c r="AH80" s="34" t="s">
        <v>79</v>
      </c>
      <c r="AI80" s="33"/>
      <c r="AJ80" s="33"/>
      <c r="AK80" s="35" t="s">
        <v>77</v>
      </c>
      <c r="AL80" s="33">
        <v>0</v>
      </c>
    </row>
    <row r="81" spans="1:38" s="36" customFormat="1" ht="36" x14ac:dyDescent="0.3">
      <c r="A81" s="21">
        <v>284</v>
      </c>
      <c r="B81" s="22" t="s">
        <v>48</v>
      </c>
      <c r="C81" s="23" t="s">
        <v>64</v>
      </c>
      <c r="D81" s="24" t="s">
        <v>185</v>
      </c>
      <c r="E81" s="3">
        <v>6</v>
      </c>
      <c r="F81" s="25">
        <v>43181.590277777781</v>
      </c>
      <c r="G81" s="25">
        <v>43181.819444444445</v>
      </c>
      <c r="H81" s="22" t="s">
        <v>59</v>
      </c>
      <c r="I81" s="26">
        <f t="shared" ref="I81" si="47">(G81-F81)*24</f>
        <v>5.4999999999417923</v>
      </c>
      <c r="J81" s="27">
        <v>2</v>
      </c>
      <c r="K81" s="28">
        <v>2</v>
      </c>
      <c r="L81" s="27">
        <v>0</v>
      </c>
      <c r="M81" s="27">
        <v>0</v>
      </c>
      <c r="N81" s="27">
        <v>0</v>
      </c>
      <c r="O81" s="27">
        <v>0</v>
      </c>
      <c r="P81" s="27">
        <v>0</v>
      </c>
      <c r="Q81" s="27">
        <v>0</v>
      </c>
      <c r="R81" s="27">
        <f t="shared" ref="R81" si="48">O81-P81-Q81</f>
        <v>0</v>
      </c>
      <c r="S81" s="27">
        <v>0</v>
      </c>
      <c r="T81" s="27">
        <v>0</v>
      </c>
      <c r="U81" s="27">
        <v>0</v>
      </c>
      <c r="V81" s="27">
        <f t="shared" ref="V81" si="49">O81-S81-T81-U81</f>
        <v>0</v>
      </c>
      <c r="W81" s="27">
        <v>0</v>
      </c>
      <c r="X81" s="29">
        <v>0</v>
      </c>
      <c r="Y81" s="27">
        <v>0</v>
      </c>
      <c r="Z81" s="25" t="s">
        <v>236</v>
      </c>
      <c r="AA81" s="30" t="s">
        <v>210</v>
      </c>
      <c r="AB81" s="30" t="s">
        <v>211</v>
      </c>
      <c r="AC81" s="27">
        <v>0</v>
      </c>
      <c r="AD81" s="27" t="s">
        <v>186</v>
      </c>
      <c r="AE81" s="37">
        <v>8</v>
      </c>
      <c r="AF81" s="65" t="s">
        <v>287</v>
      </c>
      <c r="AG81" s="66"/>
      <c r="AH81" s="34" t="s">
        <v>79</v>
      </c>
      <c r="AI81" s="33"/>
      <c r="AJ81" s="33"/>
      <c r="AK81" s="35" t="s">
        <v>77</v>
      </c>
      <c r="AL81" s="33">
        <v>0</v>
      </c>
    </row>
    <row r="82" spans="1:38" s="36" customFormat="1" ht="36" x14ac:dyDescent="0.3">
      <c r="A82" s="21">
        <v>285</v>
      </c>
      <c r="B82" s="22" t="s">
        <v>49</v>
      </c>
      <c r="C82" s="23" t="s">
        <v>80</v>
      </c>
      <c r="D82" s="24" t="s">
        <v>188</v>
      </c>
      <c r="E82" s="3">
        <v>6</v>
      </c>
      <c r="F82" s="25">
        <v>43183.02847222222</v>
      </c>
      <c r="G82" s="25">
        <v>43183.030555555553</v>
      </c>
      <c r="H82" s="22" t="s">
        <v>59</v>
      </c>
      <c r="I82" s="26">
        <f t="shared" ref="I82:I84" si="50">(G82-F82)*24</f>
        <v>4.9999999988358468E-2</v>
      </c>
      <c r="J82" s="27">
        <v>2</v>
      </c>
      <c r="K82" s="28">
        <v>2</v>
      </c>
      <c r="L82" s="27">
        <v>0</v>
      </c>
      <c r="M82" s="27">
        <v>0</v>
      </c>
      <c r="N82" s="27">
        <v>0</v>
      </c>
      <c r="O82" s="27">
        <v>0</v>
      </c>
      <c r="P82" s="27">
        <v>0</v>
      </c>
      <c r="Q82" s="27">
        <v>0</v>
      </c>
      <c r="R82" s="27">
        <f t="shared" si="16"/>
        <v>0</v>
      </c>
      <c r="S82" s="27">
        <v>0</v>
      </c>
      <c r="T82" s="27">
        <v>0</v>
      </c>
      <c r="U82" s="27">
        <v>0</v>
      </c>
      <c r="V82" s="27">
        <f t="shared" si="17"/>
        <v>0</v>
      </c>
      <c r="W82" s="27">
        <v>0</v>
      </c>
      <c r="X82" s="29">
        <v>0</v>
      </c>
      <c r="Y82" s="27">
        <v>0</v>
      </c>
      <c r="Z82" s="25" t="s">
        <v>237</v>
      </c>
      <c r="AA82" s="30" t="s">
        <v>210</v>
      </c>
      <c r="AB82" s="30" t="s">
        <v>211</v>
      </c>
      <c r="AC82" s="27">
        <v>0</v>
      </c>
      <c r="AD82" s="27" t="s">
        <v>189</v>
      </c>
      <c r="AE82" s="37">
        <v>14</v>
      </c>
      <c r="AF82" s="65" t="s">
        <v>190</v>
      </c>
      <c r="AG82" s="66"/>
      <c r="AH82" s="34" t="s">
        <v>79</v>
      </c>
      <c r="AI82" s="33"/>
      <c r="AJ82" s="33"/>
      <c r="AK82" s="35" t="s">
        <v>77</v>
      </c>
      <c r="AL82" s="33">
        <v>0</v>
      </c>
    </row>
    <row r="83" spans="1:38" s="36" customFormat="1" ht="36" x14ac:dyDescent="0.3">
      <c r="A83" s="21">
        <v>286</v>
      </c>
      <c r="B83" s="22" t="s">
        <v>49</v>
      </c>
      <c r="C83" s="23" t="s">
        <v>50</v>
      </c>
      <c r="D83" s="24" t="s">
        <v>191</v>
      </c>
      <c r="E83" s="3">
        <v>6</v>
      </c>
      <c r="F83" s="25">
        <v>43183.700694444444</v>
      </c>
      <c r="G83" s="25">
        <v>43183.752083333333</v>
      </c>
      <c r="H83" s="22" t="s">
        <v>61</v>
      </c>
      <c r="I83" s="26">
        <f t="shared" si="50"/>
        <v>1.2333333333372138</v>
      </c>
      <c r="J83" s="27">
        <v>2</v>
      </c>
      <c r="K83" s="28">
        <v>2</v>
      </c>
      <c r="L83" s="27">
        <v>0</v>
      </c>
      <c r="M83" s="27">
        <v>0</v>
      </c>
      <c r="N83" s="27">
        <v>0</v>
      </c>
      <c r="O83" s="27">
        <v>0</v>
      </c>
      <c r="P83" s="27">
        <v>0</v>
      </c>
      <c r="Q83" s="27">
        <v>0</v>
      </c>
      <c r="R83" s="27">
        <f t="shared" si="16"/>
        <v>0</v>
      </c>
      <c r="S83" s="27">
        <v>0</v>
      </c>
      <c r="T83" s="27">
        <v>0</v>
      </c>
      <c r="U83" s="27">
        <v>0</v>
      </c>
      <c r="V83" s="27">
        <f t="shared" si="17"/>
        <v>0</v>
      </c>
      <c r="W83" s="27">
        <v>0</v>
      </c>
      <c r="X83" s="29">
        <v>0</v>
      </c>
      <c r="Y83" s="27">
        <v>0</v>
      </c>
      <c r="Z83" s="30" t="s">
        <v>269</v>
      </c>
      <c r="AA83" s="30" t="s">
        <v>241</v>
      </c>
      <c r="AB83" s="30" t="s">
        <v>242</v>
      </c>
      <c r="AC83" s="27">
        <v>1</v>
      </c>
      <c r="AD83" s="27" t="s">
        <v>192</v>
      </c>
      <c r="AE83" s="37">
        <v>21</v>
      </c>
      <c r="AF83" s="39" t="s">
        <v>98</v>
      </c>
      <c r="AG83" s="33" t="s">
        <v>193</v>
      </c>
      <c r="AH83" s="34" t="s">
        <v>78</v>
      </c>
      <c r="AI83" s="33">
        <v>10</v>
      </c>
      <c r="AJ83" s="33"/>
      <c r="AK83" s="35" t="s">
        <v>77</v>
      </c>
      <c r="AL83" s="33">
        <v>0</v>
      </c>
    </row>
    <row r="84" spans="1:38" s="36" customFormat="1" ht="36" x14ac:dyDescent="0.3">
      <c r="A84" s="21">
        <v>287</v>
      </c>
      <c r="B84" s="22" t="s">
        <v>48</v>
      </c>
      <c r="C84" s="23" t="s">
        <v>64</v>
      </c>
      <c r="D84" s="24" t="s">
        <v>185</v>
      </c>
      <c r="E84" s="3">
        <v>0.4</v>
      </c>
      <c r="F84" s="25">
        <v>43184.677083333336</v>
      </c>
      <c r="G84" s="25">
        <v>43184.74722222222</v>
      </c>
      <c r="H84" s="22" t="s">
        <v>59</v>
      </c>
      <c r="I84" s="26">
        <f t="shared" si="50"/>
        <v>1.6833333332324401</v>
      </c>
      <c r="J84" s="27">
        <v>2</v>
      </c>
      <c r="K84" s="28">
        <v>2</v>
      </c>
      <c r="L84" s="27">
        <v>0</v>
      </c>
      <c r="M84" s="27">
        <v>0</v>
      </c>
      <c r="N84" s="27">
        <v>0</v>
      </c>
      <c r="O84" s="27">
        <v>0</v>
      </c>
      <c r="P84" s="27">
        <v>0</v>
      </c>
      <c r="Q84" s="27">
        <v>0</v>
      </c>
      <c r="R84" s="27">
        <f t="shared" si="16"/>
        <v>0</v>
      </c>
      <c r="S84" s="27">
        <v>0</v>
      </c>
      <c r="T84" s="27">
        <v>0</v>
      </c>
      <c r="U84" s="27">
        <v>0</v>
      </c>
      <c r="V84" s="27">
        <f t="shared" si="17"/>
        <v>0</v>
      </c>
      <c r="W84" s="27">
        <v>0</v>
      </c>
      <c r="X84" s="29">
        <v>0</v>
      </c>
      <c r="Y84" s="27">
        <v>0</v>
      </c>
      <c r="Z84" s="25" t="s">
        <v>238</v>
      </c>
      <c r="AA84" s="30" t="s">
        <v>210</v>
      </c>
      <c r="AB84" s="30" t="s">
        <v>211</v>
      </c>
      <c r="AC84" s="27">
        <v>0</v>
      </c>
      <c r="AD84" s="27" t="s">
        <v>186</v>
      </c>
      <c r="AE84" s="37">
        <v>8</v>
      </c>
      <c r="AF84" s="65" t="s">
        <v>194</v>
      </c>
      <c r="AG84" s="66"/>
      <c r="AH84" s="34" t="s">
        <v>79</v>
      </c>
      <c r="AI84" s="33"/>
      <c r="AJ84" s="33"/>
      <c r="AK84" s="35" t="s">
        <v>77</v>
      </c>
      <c r="AL84" s="33">
        <v>0</v>
      </c>
    </row>
    <row r="85" spans="1:38" ht="16.5" customHeight="1" x14ac:dyDescent="0.3">
      <c r="A85" s="3"/>
      <c r="B85" s="83" t="s">
        <v>52</v>
      </c>
      <c r="C85" s="83"/>
      <c r="D85" s="83"/>
      <c r="E85" s="83"/>
      <c r="F85" s="83"/>
      <c r="G85" s="83"/>
      <c r="H85" s="7" t="s">
        <v>53</v>
      </c>
      <c r="I85" s="18">
        <f>SUM(I11:I84)</f>
        <v>138.58333333226619</v>
      </c>
      <c r="J85" s="4">
        <v>0</v>
      </c>
      <c r="K85" s="4">
        <v>0</v>
      </c>
      <c r="L85" s="19"/>
      <c r="M85" s="19"/>
      <c r="N85" s="19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8" t="s">
        <v>51</v>
      </c>
      <c r="AA85" s="8" t="s">
        <v>51</v>
      </c>
      <c r="AB85" s="8" t="s">
        <v>51</v>
      </c>
      <c r="AC85" s="4"/>
      <c r="AD85" s="4"/>
      <c r="AE85" s="5"/>
      <c r="AF85" s="5"/>
      <c r="AG85" s="5"/>
      <c r="AH85" s="5"/>
      <c r="AI85" s="5"/>
      <c r="AJ85" s="5"/>
      <c r="AK85" s="5"/>
      <c r="AL85" s="5"/>
    </row>
    <row r="86" spans="1:38" ht="16.5" customHeight="1" x14ac:dyDescent="0.3">
      <c r="A86" s="9"/>
      <c r="B86" s="82" t="s">
        <v>54</v>
      </c>
      <c r="C86" s="82"/>
      <c r="D86" s="82"/>
      <c r="E86" s="82"/>
      <c r="F86" s="82"/>
      <c r="G86" s="82"/>
      <c r="H86" s="7" t="s">
        <v>55</v>
      </c>
      <c r="I86" s="20">
        <f>SUMIF(H11:H84,"П",I11:I84)</f>
        <v>60.833333332906477</v>
      </c>
      <c r="J86" s="6">
        <v>0</v>
      </c>
      <c r="K86" s="6">
        <v>0</v>
      </c>
      <c r="L86" s="19"/>
      <c r="M86" s="19"/>
      <c r="N86" s="19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10" t="s">
        <v>51</v>
      </c>
      <c r="AA86" s="10" t="s">
        <v>51</v>
      </c>
      <c r="AB86" s="10" t="s">
        <v>51</v>
      </c>
      <c r="AC86" s="6"/>
      <c r="AD86" s="6"/>
      <c r="AE86" s="5"/>
      <c r="AF86" s="5"/>
      <c r="AG86" s="5"/>
      <c r="AH86" s="5"/>
      <c r="AI86" s="5"/>
      <c r="AJ86" s="5"/>
      <c r="AK86" s="5"/>
      <c r="AL86" s="5"/>
    </row>
    <row r="87" spans="1:38" ht="16.5" customHeight="1" x14ac:dyDescent="0.3">
      <c r="A87" s="9"/>
      <c r="B87" s="82" t="s">
        <v>56</v>
      </c>
      <c r="C87" s="82"/>
      <c r="D87" s="82"/>
      <c r="E87" s="82"/>
      <c r="F87" s="82"/>
      <c r="G87" s="82"/>
      <c r="H87" s="7" t="s">
        <v>57</v>
      </c>
      <c r="I87" s="6">
        <v>0</v>
      </c>
      <c r="J87" s="6">
        <v>0</v>
      </c>
      <c r="K87" s="6">
        <v>0</v>
      </c>
      <c r="L87" s="19"/>
      <c r="M87" s="19"/>
      <c r="N87" s="19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10" t="s">
        <v>51</v>
      </c>
      <c r="AA87" s="10" t="s">
        <v>51</v>
      </c>
      <c r="AB87" s="10" t="s">
        <v>51</v>
      </c>
      <c r="AC87" s="6"/>
      <c r="AD87" s="6"/>
      <c r="AE87" s="5"/>
      <c r="AF87" s="5"/>
      <c r="AG87" s="5"/>
      <c r="AH87" s="5"/>
      <c r="AI87" s="5"/>
      <c r="AJ87" s="5"/>
      <c r="AK87" s="5"/>
      <c r="AL87" s="5"/>
    </row>
    <row r="88" spans="1:38" ht="16.5" customHeight="1" x14ac:dyDescent="0.3">
      <c r="A88" s="9"/>
      <c r="B88" s="82" t="s">
        <v>58</v>
      </c>
      <c r="C88" s="82"/>
      <c r="D88" s="82"/>
      <c r="E88" s="82"/>
      <c r="F88" s="82"/>
      <c r="G88" s="82"/>
      <c r="H88" s="7" t="s">
        <v>59</v>
      </c>
      <c r="I88" s="20">
        <f>SUMIF(H11:H84,"В",I11:I84)</f>
        <v>46.183333333174232</v>
      </c>
      <c r="J88" s="6">
        <v>0</v>
      </c>
      <c r="K88" s="6">
        <v>0</v>
      </c>
      <c r="L88" s="19"/>
      <c r="M88" s="19"/>
      <c r="N88" s="19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10" t="s">
        <v>51</v>
      </c>
      <c r="AA88" s="10" t="s">
        <v>51</v>
      </c>
      <c r="AB88" s="10" t="s">
        <v>51</v>
      </c>
      <c r="AC88" s="6"/>
      <c r="AD88" s="6"/>
      <c r="AE88" s="5"/>
      <c r="AF88" s="5"/>
      <c r="AG88" s="5"/>
      <c r="AH88" s="5"/>
      <c r="AI88" s="5"/>
      <c r="AJ88" s="5"/>
      <c r="AK88" s="5"/>
      <c r="AL88" s="5"/>
    </row>
    <row r="89" spans="1:38" ht="16.5" customHeight="1" x14ac:dyDescent="0.3">
      <c r="A89" s="9"/>
      <c r="B89" s="82" t="s">
        <v>60</v>
      </c>
      <c r="C89" s="82"/>
      <c r="D89" s="82"/>
      <c r="E89" s="82"/>
      <c r="F89" s="82"/>
      <c r="G89" s="82"/>
      <c r="H89" s="7" t="s">
        <v>61</v>
      </c>
      <c r="I89" s="20">
        <f>SUMIF(H11:H84,"В1",I11:I84)</f>
        <v>31.566666666185483</v>
      </c>
      <c r="J89" s="6">
        <v>0</v>
      </c>
      <c r="K89" s="6">
        <v>0</v>
      </c>
      <c r="L89" s="19"/>
      <c r="M89" s="19"/>
      <c r="N89" s="19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10" t="s">
        <v>51</v>
      </c>
      <c r="AA89" s="10" t="s">
        <v>51</v>
      </c>
      <c r="AB89" s="10" t="s">
        <v>51</v>
      </c>
      <c r="AC89" s="6"/>
      <c r="AD89" s="6"/>
      <c r="AE89" s="5"/>
      <c r="AF89" s="5"/>
      <c r="AG89" s="5"/>
      <c r="AH89" s="5"/>
      <c r="AI89" s="5"/>
      <c r="AJ89" s="5"/>
      <c r="AK89" s="5"/>
      <c r="AL89" s="5"/>
    </row>
    <row r="90" spans="1:38" ht="16.5" customHeight="1" x14ac:dyDescent="0.3">
      <c r="A90" s="9"/>
      <c r="B90" s="82" t="s">
        <v>99</v>
      </c>
      <c r="C90" s="82"/>
      <c r="D90" s="82"/>
      <c r="E90" s="82"/>
      <c r="F90" s="82"/>
      <c r="G90" s="82"/>
      <c r="H90" s="7" t="s">
        <v>83</v>
      </c>
      <c r="I90" s="6">
        <v>0</v>
      </c>
      <c r="J90" s="6">
        <v>0</v>
      </c>
      <c r="K90" s="6">
        <v>0</v>
      </c>
      <c r="L90" s="19"/>
      <c r="M90" s="19"/>
      <c r="N90" s="19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10" t="s">
        <v>51</v>
      </c>
      <c r="AA90" s="10" t="s">
        <v>51</v>
      </c>
      <c r="AB90" s="10" t="s">
        <v>51</v>
      </c>
      <c r="AC90" s="6"/>
      <c r="AD90" s="6"/>
      <c r="AE90" s="5"/>
      <c r="AF90" s="5"/>
      <c r="AG90" s="5"/>
      <c r="AH90" s="5"/>
      <c r="AI90" s="5"/>
      <c r="AJ90" s="5"/>
      <c r="AK90" s="5"/>
      <c r="AL90" s="5"/>
    </row>
    <row r="91" spans="1:38" x14ac:dyDescent="0.3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F91" s="5"/>
      <c r="AG91" s="5"/>
    </row>
    <row r="92" spans="1:38" x14ac:dyDescent="0.3">
      <c r="A92" s="73" t="s">
        <v>62</v>
      </c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17"/>
      <c r="AE92" s="17"/>
      <c r="AH92" s="17"/>
      <c r="AI92" s="17"/>
      <c r="AJ92" s="17"/>
      <c r="AK92" s="17"/>
      <c r="AL92" s="17"/>
    </row>
    <row r="93" spans="1:38" x14ac:dyDescent="0.3">
      <c r="AF93" s="17"/>
      <c r="AG93" s="17"/>
    </row>
  </sheetData>
  <autoFilter ref="H1:H93"/>
  <mergeCells count="66">
    <mergeCell ref="B85:G85"/>
    <mergeCell ref="AF34:AG34"/>
    <mergeCell ref="AF37:AG37"/>
    <mergeCell ref="AF45:AG45"/>
    <mergeCell ref="AF47:AG47"/>
    <mergeCell ref="AF55:AG55"/>
    <mergeCell ref="AF56:AG56"/>
    <mergeCell ref="AF84:AG84"/>
    <mergeCell ref="AF57:AG57"/>
    <mergeCell ref="AF77:AG77"/>
    <mergeCell ref="AF82:AG82"/>
    <mergeCell ref="AF80:AG80"/>
    <mergeCell ref="AF81:AG81"/>
    <mergeCell ref="B89:G89"/>
    <mergeCell ref="B90:G90"/>
    <mergeCell ref="B86:G86"/>
    <mergeCell ref="B87:G87"/>
    <mergeCell ref="B88:G88"/>
    <mergeCell ref="A92:AC92"/>
    <mergeCell ref="A6:I6"/>
    <mergeCell ref="J6:J9"/>
    <mergeCell ref="K6:K9"/>
    <mergeCell ref="L6:X6"/>
    <mergeCell ref="H7:H9"/>
    <mergeCell ref="I7:I9"/>
    <mergeCell ref="L7:L9"/>
    <mergeCell ref="O7:W7"/>
    <mergeCell ref="X7:X9"/>
    <mergeCell ref="O8:O9"/>
    <mergeCell ref="P8:R8"/>
    <mergeCell ref="S8:V8"/>
    <mergeCell ref="W8:W9"/>
    <mergeCell ref="AC6:AC9"/>
    <mergeCell ref="G7:G9"/>
    <mergeCell ref="AL6:AL9"/>
    <mergeCell ref="AI6:AJ7"/>
    <mergeCell ref="AI8:AI9"/>
    <mergeCell ref="AJ8:AJ9"/>
    <mergeCell ref="AK6:AK9"/>
    <mergeCell ref="AH6:AH9"/>
    <mergeCell ref="Z8:Z9"/>
    <mergeCell ref="AA8:AA9"/>
    <mergeCell ref="AF53:AG53"/>
    <mergeCell ref="AF31:AG31"/>
    <mergeCell ref="AF16:AG16"/>
    <mergeCell ref="AD6:AD9"/>
    <mergeCell ref="AE6:AE9"/>
    <mergeCell ref="AF27:AG27"/>
    <mergeCell ref="AF28:AG28"/>
    <mergeCell ref="AF29:AG29"/>
    <mergeCell ref="AF30:AG30"/>
    <mergeCell ref="A1:AC3"/>
    <mergeCell ref="A4:AC4"/>
    <mergeCell ref="AF6:AF9"/>
    <mergeCell ref="AG6:AG9"/>
    <mergeCell ref="A7:A9"/>
    <mergeCell ref="E7:E9"/>
    <mergeCell ref="B7:B9"/>
    <mergeCell ref="AB8:AB9"/>
    <mergeCell ref="Y6:Y9"/>
    <mergeCell ref="Z6:AB7"/>
    <mergeCell ref="M7:M9"/>
    <mergeCell ref="N7:N9"/>
    <mergeCell ref="C7:C9"/>
    <mergeCell ref="D7:D9"/>
    <mergeCell ref="F7:F9"/>
  </mergeCells>
  <pageMargins left="0" right="0" top="0" bottom="0" header="0" footer="0"/>
  <pageSetup paperSize="9" scale="4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13"/>
  <sheetViews>
    <sheetView workbookViewId="0">
      <selection activeCell="B2" sqref="B2:B13"/>
    </sheetView>
  </sheetViews>
  <sheetFormatPr defaultRowHeight="15" x14ac:dyDescent="0.25"/>
  <sheetData>
    <row r="2" spans="2:2" x14ac:dyDescent="0.25">
      <c r="B2" t="s">
        <v>30</v>
      </c>
    </row>
    <row r="3" spans="2:2" x14ac:dyDescent="0.25">
      <c r="B3" t="s">
        <v>31</v>
      </c>
    </row>
    <row r="4" spans="2:2" x14ac:dyDescent="0.25">
      <c r="B4" t="s">
        <v>32</v>
      </c>
    </row>
    <row r="5" spans="2:2" x14ac:dyDescent="0.25">
      <c r="B5" t="s">
        <v>33</v>
      </c>
    </row>
    <row r="6" spans="2:2" x14ac:dyDescent="0.25">
      <c r="B6" t="s">
        <v>34</v>
      </c>
    </row>
    <row r="7" spans="2:2" x14ac:dyDescent="0.25">
      <c r="B7" t="s">
        <v>35</v>
      </c>
    </row>
    <row r="8" spans="2:2" x14ac:dyDescent="0.25">
      <c r="B8" t="s">
        <v>36</v>
      </c>
    </row>
    <row r="9" spans="2:2" x14ac:dyDescent="0.25">
      <c r="B9" t="s">
        <v>37</v>
      </c>
    </row>
    <row r="10" spans="2:2" x14ac:dyDescent="0.25">
      <c r="B10" t="s">
        <v>38</v>
      </c>
    </row>
    <row r="11" spans="2:2" x14ac:dyDescent="0.25">
      <c r="B11" t="s">
        <v>39</v>
      </c>
    </row>
    <row r="12" spans="2:2" x14ac:dyDescent="0.25">
      <c r="B12" t="s">
        <v>40</v>
      </c>
    </row>
    <row r="13" spans="2:2" x14ac:dyDescent="0.25">
      <c r="B13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фев 2018</vt:lpstr>
      <vt:lpstr>Лист2</vt:lpstr>
      <vt:lpstr>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Valeriy Raznomazov</dc:creator>
  <cp:lastModifiedBy>Ковалев Анатолий Евгеньевич</cp:lastModifiedBy>
  <cp:lastPrinted>2018-04-26T04:57:33Z</cp:lastPrinted>
  <dcterms:created xsi:type="dcterms:W3CDTF">2017-02-13T15:22:59Z</dcterms:created>
  <dcterms:modified xsi:type="dcterms:W3CDTF">2018-04-26T04:57:36Z</dcterms:modified>
</cp:coreProperties>
</file>