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Прил №1" sheetId="1" r:id="rId1"/>
    <sheet name="Прил №2" sheetId="2" r:id="rId2"/>
    <sheet name="ПРил №3" sheetId="3" r:id="rId3"/>
    <sheet name="Прил №4" sheetId="4" r:id="rId4"/>
    <sheet name="Прил №5" sheetId="5" r:id="rId5"/>
  </sheets>
  <definedNames>
    <definedName name="TABLE" localSheetId="1">'Прил №2'!#REF!</definedName>
    <definedName name="TABLE" localSheetId="2">'ПРил №3'!#REF!</definedName>
    <definedName name="TABLE" localSheetId="3">'Прил №4'!#REF!</definedName>
    <definedName name="TABLE" localSheetId="4">'Прил №5'!#REF!</definedName>
    <definedName name="TABLE_2" localSheetId="1">'Прил №2'!#REF!</definedName>
    <definedName name="TABLE_2" localSheetId="2">'ПРил №3'!#REF!</definedName>
    <definedName name="TABLE_2" localSheetId="3">'Прил №4'!#REF!</definedName>
    <definedName name="TABLE_2" localSheetId="4">'Прил №5'!#REF!</definedName>
    <definedName name="_xlnm.Print_Area" localSheetId="1">'Прил №2'!$A$1:$DA$15</definedName>
    <definedName name="_xlnm.Print_Area" localSheetId="2">'ПРил №3'!$A$1:$DA$20</definedName>
    <definedName name="_xlnm.Print_Area" localSheetId="3">'Прил №4'!$A$1:$DA$30</definedName>
    <definedName name="_xlnm.Print_Area" localSheetId="4">'Прил №5'!$A$1:$DH$28</definedName>
  </definedNames>
  <calcPr fullCalcOnLoad="1"/>
</workbook>
</file>

<file path=xl/sharedStrings.xml><?xml version="1.0" encoding="utf-8"?>
<sst xmlns="http://schemas.openxmlformats.org/spreadsheetml/2006/main" count="163" uniqueCount="75">
  <si>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</si>
  <si>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</si>
  <si>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</si>
  <si>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</si>
  <si>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</si>
  <si>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</si>
  <si>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4.</t>
  </si>
  <si>
    <t>5.</t>
  </si>
  <si>
    <t>6.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</si>
  <si>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</si>
  <si>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</si>
  <si>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</si>
  <si>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</si>
  <si>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</si>
  <si>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</si>
  <si>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</si>
  <si>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</si>
  <si>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</si>
  <si>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</si>
  <si>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От 670 кВт до 8900 кВт -
всего</t>
  </si>
  <si>
    <t>От 8900 кВт - всего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</si>
  <si>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</si>
  <si>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</si>
  <si>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</si>
  <si>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</si>
  <si>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</si>
  <si>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</si>
  <si>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</si>
  <si>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1 - 20 кВ</t>
  </si>
  <si>
    <t>Приложение № 4</t>
  </si>
  <si>
    <t>об осуществлении технологического присоединения
по договорам, заключенным за текущий год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</si>
  <si>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</si>
  <si>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</si>
  <si>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</si>
  <si>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</si>
  <si>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Приложение № 2</t>
  </si>
  <si>
    <t>о фактических средних данных о присоединенных объемах
максимальной мощности за 3 предыдущих года
по каждому мероприятию</t>
  </si>
  <si>
    <t>Фактические
расходы на
строительство
подстанций
за 3 предыдущих
года
(тыс. рублей)</t>
  </si>
  <si>
    <t>Объем мощности,
введенной
в основные фонды
за 3 предыдущих
года (кВт)</t>
  </si>
  <si>
    <t>Строительство пунктов секционирования (распределенных пунктов)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</si>
  <si>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</si>
  <si>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</si>
  <si>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</si>
  <si>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</si>
  <si>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</si>
  <si>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</si>
  <si>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</si>
  <si>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</si>
  <si>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</si>
  <si>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</si>
  <si>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>нельготная категория</t>
  </si>
  <si>
    <t>-</t>
  </si>
  <si>
    <t>Приложение №1</t>
  </si>
  <si>
    <t>ПРЕДЛОЖЕНИЕ</t>
  </si>
  <si>
    <t xml:space="preserve"> о расходах за технологическое присоединение</t>
  </si>
  <si>
    <t>Муниципального унитарного предприятия города Владивостока «Владивостокское предприятие электрических сетей</t>
  </si>
  <si>
    <t>« МУПВ ВПЭС»</t>
  </si>
  <si>
    <t>Раздел 1. Информация об организации</t>
  </si>
  <si>
    <t>Полное наименование</t>
  </si>
  <si>
    <t>Сокращенное наименование</t>
  </si>
  <si>
    <t>МУПВ "ВПЭС"</t>
  </si>
  <si>
    <t>Место нахождения</t>
  </si>
  <si>
    <t>г.Владивосток, ул.Гамарника 3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</si>
  <si>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</si>
  <si>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</si>
  <si>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</si>
  <si>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</si>
  <si>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</si>
  <si>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secretar@vpes,ru</t>
  </si>
  <si>
    <t>Контактный телефон</t>
  </si>
  <si>
    <t>(423) 236 -76-41</t>
  </si>
  <si>
    <t>Факс</t>
  </si>
  <si>
    <t>(423) 236-05-74</t>
  </si>
  <si>
    <t>Никуленко Михаил Иванович</t>
  </si>
  <si>
    <t>на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</si>
</sst>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justify" wrapText="1"/>
    </xf>
    <xf numFmtId="0" fontId="7" fillId="0" borderId="0" xfId="0" applyNumberFormat="1" applyFont="1" applyBorder="1" applyAlignment="1">
      <alignment horizontal="justify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9" fillId="0" borderId="11" xfId="0" applyNumberFormat="1" applyFont="1" applyBorder="1" applyAlignment="1">
      <alignment horizontal="center" vertical="top" wrapText="1"/>
    </xf>
    <xf numFmtId="172" fontId="9" fillId="0" borderId="12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center" vertical="top" wrapText="1"/>
    </xf>
    <xf numFmtId="172" fontId="2" fillId="0" borderId="12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9" fillId="0" borderId="12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172" fontId="9" fillId="0" borderId="11" xfId="0" applyNumberFormat="1" applyFont="1" applyFill="1" applyBorder="1" applyAlignment="1">
      <alignment horizontal="center" vertical="top" wrapText="1"/>
    </xf>
    <xf numFmtId="172" fontId="9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@vpes,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workbookViewId="0" topLeftCell="A1">
      <selection activeCell="A9" sqref="A9"/>
    </sheetView>
  </sheetViews>
  <sheetFormatPr defaultColWidth="9.00390625" defaultRowHeight="12.75"/>
  <cols>
    <col min="1" max="1" width="29.125" style="0" customWidth="1"/>
    <col min="2" max="2" width="12.25390625" style="0" customWidth="1"/>
    <col min="3" max="3" width="10.25390625" style="0" customWidth="1"/>
    <col min="5" max="5" width="69.75390625" style="0" customWidth="1"/>
  </cols>
  <sheetData>
    <row r="1" spans="1:5" ht="15.75">
      <c r="A1" s="9"/>
      <c r="C1" s="10"/>
      <c r="D1" s="10"/>
      <c r="E1" s="11" t="s">
        <v>52</v>
      </c>
    </row>
    <row r="2" spans="2:5" ht="33" customHeight="1">
      <c r="B2" s="12"/>
      <c r="C2" s="12"/>
      <c r="D2" s="12"/>
      <c r="E2" s="13"/>
    </row>
    <row r="3" spans="1:5" ht="12.75">
      <c r="A3" s="23"/>
      <c r="B3" s="23"/>
      <c r="C3" s="23"/>
      <c r="D3" s="23"/>
      <c r="E3" s="23"/>
    </row>
    <row r="4" spans="2:5" ht="15" customHeight="1">
      <c r="B4" s="14"/>
      <c r="C4" s="14"/>
      <c r="D4" s="14"/>
      <c r="E4" s="15"/>
    </row>
    <row r="5" spans="1:5" ht="15.75">
      <c r="A5" s="16"/>
      <c r="C5" s="10"/>
      <c r="D5" s="10"/>
      <c r="E5" s="10"/>
    </row>
    <row r="6" spans="1:5" ht="16.5">
      <c r="A6" s="24" t="s">
        <v>53</v>
      </c>
      <c r="B6" s="24"/>
      <c r="C6" s="24"/>
      <c r="D6" s="24"/>
      <c r="E6" s="24"/>
    </row>
    <row r="7" spans="1:5" ht="16.5">
      <c r="A7" s="25" t="s">
        <v>54</v>
      </c>
      <c r="B7" s="24"/>
      <c r="C7" s="24"/>
      <c r="D7" s="24"/>
      <c r="E7" s="24"/>
    </row>
    <row r="8" spans="1:5" ht="16.5" customHeight="1">
      <c r="A8" s="26" t="s">
        <v>74</v>
      </c>
      <c r="B8" s="26"/>
      <c r="C8" s="26"/>
      <c r="D8" s="26"/>
      <c r="E8" s="26"/>
    </row>
    <row r="9" spans="1:5" ht="15.75">
      <c r="A9" s="17"/>
      <c r="B9" s="17"/>
      <c r="C9" s="10"/>
      <c r="D9" s="10"/>
      <c r="E9" s="10"/>
    </row>
    <row r="10" spans="1:5" ht="21" customHeight="1">
      <c r="A10" s="27" t="s">
        <v>55</v>
      </c>
      <c r="B10" s="27"/>
      <c r="C10" s="27"/>
      <c r="D10" s="27"/>
      <c r="E10" s="27"/>
    </row>
    <row r="11" spans="1:5" ht="15.75">
      <c r="A11" s="27" t="s">
        <v>56</v>
      </c>
      <c r="B11" s="27"/>
      <c r="C11" s="27"/>
      <c r="D11" s="27"/>
      <c r="E11" s="27"/>
    </row>
    <row r="12" spans="1:5" ht="15.75">
      <c r="A12" s="18"/>
      <c r="C12" s="10"/>
      <c r="D12" s="10"/>
      <c r="E12" s="10"/>
    </row>
    <row r="13" spans="1:5" ht="12.75">
      <c r="A13" s="20"/>
      <c r="B13" s="20"/>
      <c r="C13" s="20"/>
      <c r="D13" s="20"/>
      <c r="E13" s="20"/>
    </row>
    <row r="14" spans="1:5" ht="12.75">
      <c r="A14" s="20"/>
      <c r="B14" s="20"/>
      <c r="C14" s="20"/>
      <c r="D14" s="20"/>
      <c r="E14" s="20"/>
    </row>
    <row r="15" spans="1:5" ht="16.5">
      <c r="A15" s="21" t="s">
        <v>57</v>
      </c>
      <c r="B15" s="21"/>
      <c r="C15" s="21"/>
      <c r="D15" s="21"/>
      <c r="E15" s="21"/>
    </row>
    <row r="16" spans="1:5" ht="15.75">
      <c r="A16" s="10" t="s">
        <v>58</v>
      </c>
      <c r="B16" s="22" t="s">
        <v>55</v>
      </c>
      <c r="C16" s="22"/>
      <c r="D16" s="22"/>
      <c r="E16" s="22"/>
    </row>
    <row r="17" spans="1:5" ht="15.75">
      <c r="A17" s="10" t="s">
        <v>59</v>
      </c>
      <c r="B17" t="s">
        <v>60</v>
      </c>
      <c r="C17" s="10"/>
      <c r="D17" s="10"/>
      <c r="E17" s="10"/>
    </row>
    <row r="18" spans="1:5" ht="15.75">
      <c r="A18" s="10" t="s">
        <v>61</v>
      </c>
      <c r="B18" t="s">
        <v>62</v>
      </c>
      <c r="C18" s="10"/>
      <c r="D18" s="10"/>
      <c r="E18" s="10"/>
    </row>
    <row r="19" spans="1:5" ht="15.75">
      <c r="A19" s="10" t="s">
        <v>63</v>
      </c>
      <c r="B19" t="s">
        <v>62</v>
      </c>
      <c r="C19" s="10"/>
      <c r="D19" s="10"/>
      <c r="E19" s="10"/>
    </row>
    <row r="20" spans="1:5" ht="15.75">
      <c r="A20" s="10" t="s">
        <v>64</v>
      </c>
      <c r="B20">
        <v>2504000684</v>
      </c>
      <c r="C20" s="10"/>
      <c r="D20" s="10"/>
      <c r="E20" s="10"/>
    </row>
    <row r="21" spans="1:5" ht="15.75">
      <c r="A21" s="10" t="s">
        <v>65</v>
      </c>
      <c r="B21" s="10">
        <v>253801001</v>
      </c>
      <c r="C21" s="10"/>
      <c r="D21" s="10"/>
      <c r="E21" s="10"/>
    </row>
    <row r="22" spans="1:5" ht="15.75">
      <c r="A22" s="10" t="s">
        <v>66</v>
      </c>
      <c r="B22" s="10" t="s">
        <v>73</v>
      </c>
      <c r="C22" s="10"/>
      <c r="D22" s="10"/>
      <c r="E22" s="10"/>
    </row>
    <row r="23" spans="1:5" ht="15.75">
      <c r="A23" s="10" t="s">
        <v>67</v>
      </c>
      <c r="B23" s="19" t="s">
        <v>68</v>
      </c>
      <c r="C23" s="10"/>
      <c r="D23" s="10"/>
      <c r="E23" s="10"/>
    </row>
    <row r="24" spans="1:5" ht="15.75">
      <c r="A24" s="10" t="s">
        <v>69</v>
      </c>
      <c r="B24" s="10" t="s">
        <v>70</v>
      </c>
      <c r="C24" s="10"/>
      <c r="D24" s="10"/>
      <c r="E24" s="10"/>
    </row>
    <row r="25" spans="1:5" ht="15.75">
      <c r="A25" s="10" t="s">
        <v>71</v>
      </c>
      <c r="B25" s="10" t="s">
        <v>72</v>
      </c>
      <c r="C25" s="10"/>
      <c r="D25" s="10"/>
      <c r="E25" s="10"/>
    </row>
  </sheetData>
  <sheetProtection/>
  <mergeCells count="10">
    <mergeCell ref="A13:E13"/>
    <mergeCell ref="A14:E14"/>
    <mergeCell ref="A15:E15"/>
    <mergeCell ref="B16:E16"/>
    <mergeCell ref="A3:E3"/>
    <mergeCell ref="A6:E6"/>
    <mergeCell ref="A7:E7"/>
    <mergeCell ref="A8:E8"/>
    <mergeCell ref="A10:E10"/>
    <mergeCell ref="A11:E11"/>
  </mergeCells>
  <hyperlinks>
    <hyperlink ref="B23" r:id="rId1" display="secretar@vpes,ru"/>
  </hyperlinks>
  <printOptions/>
  <pageMargins left="0.7" right="0.7" top="0.75" bottom="0.75" header="0.3" footer="0.3"/>
  <pageSetup horizontalDpi="600" verticalDpi="600" orientation="portrait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5"/>
  <sheetViews>
    <sheetView tabSelected="1" view="pageBreakPreview" zoomScaleSheetLayoutView="100" zoomScalePageLayoutView="0" workbookViewId="0" topLeftCell="A1">
      <selection activeCell="CF15" sqref="CF15:DA15"/>
    </sheetView>
  </sheetViews>
  <sheetFormatPr defaultColWidth="0.875" defaultRowHeight="12.75"/>
  <cols>
    <col min="1" max="90" width="0.875" style="1" customWidth="1"/>
    <col min="91" max="91" width="5.625" style="1" bestFit="1" customWidth="1"/>
    <col min="92" max="16384" width="0.875" style="1" customWidth="1"/>
  </cols>
  <sheetData>
    <row r="1" s="2" customFormat="1" ht="12.75">
      <c r="BQ1" s="2" t="s">
        <v>35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2" t="s">
        <v>1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6" ht="15.75">
      <c r="DA6" s="5" t="s">
        <v>2</v>
      </c>
    </row>
    <row r="8" spans="1:105" s="4" customFormat="1" ht="16.5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s="4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4" customFormat="1" ht="48" customHeight="1">
      <c r="A10" s="34" t="s">
        <v>36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2" spans="1:105" s="2" customFormat="1" ht="93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6"/>
      <c r="BJ12" s="37" t="s">
        <v>37</v>
      </c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9"/>
      <c r="CF12" s="37" t="s">
        <v>38</v>
      </c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s="2" customFormat="1" ht="27" customHeight="1">
      <c r="A13" s="40" t="s">
        <v>3</v>
      </c>
      <c r="B13" s="40"/>
      <c r="C13" s="40"/>
      <c r="D13" s="40"/>
      <c r="E13" s="40"/>
      <c r="F13" s="41" t="s">
        <v>39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4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</row>
    <row r="14" spans="1:105" s="2" customFormat="1" ht="40.5" customHeight="1">
      <c r="A14" s="40" t="s">
        <v>4</v>
      </c>
      <c r="B14" s="40"/>
      <c r="C14" s="40"/>
      <c r="D14" s="40"/>
      <c r="E14" s="40"/>
      <c r="F14" s="41" t="s">
        <v>40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28">
        <f>11758.25/3</f>
        <v>3919.4166666666665</v>
      </c>
      <c r="BK14" s="29">
        <v>3756.984</v>
      </c>
      <c r="BL14" s="29">
        <v>3756.984</v>
      </c>
      <c r="BM14" s="29">
        <v>3756.984</v>
      </c>
      <c r="BN14" s="29">
        <v>3756.984</v>
      </c>
      <c r="BO14" s="29">
        <v>3756.984</v>
      </c>
      <c r="BP14" s="29">
        <v>3756.984</v>
      </c>
      <c r="BQ14" s="29">
        <v>3756.984</v>
      </c>
      <c r="BR14" s="29">
        <v>3756.984</v>
      </c>
      <c r="BS14" s="29">
        <v>3756.984</v>
      </c>
      <c r="BT14" s="29">
        <v>3756.984</v>
      </c>
      <c r="BU14" s="29">
        <v>3756.984</v>
      </c>
      <c r="BV14" s="29">
        <v>3756.984</v>
      </c>
      <c r="BW14" s="29">
        <v>3756.984</v>
      </c>
      <c r="BX14" s="29">
        <v>3756.984</v>
      </c>
      <c r="BY14" s="29">
        <v>3756.984</v>
      </c>
      <c r="BZ14" s="29">
        <v>3756.984</v>
      </c>
      <c r="CA14" s="29">
        <v>3756.984</v>
      </c>
      <c r="CB14" s="29">
        <v>3756.984</v>
      </c>
      <c r="CC14" s="29">
        <v>3756.984</v>
      </c>
      <c r="CD14" s="29">
        <v>3756.984</v>
      </c>
      <c r="CE14" s="30">
        <v>3756.984</v>
      </c>
      <c r="CF14" s="29">
        <f>((2000+1260+500+2520)*0.93)/3</f>
        <v>1946.8000000000002</v>
      </c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</row>
    <row r="15" spans="1:105" s="2" customFormat="1" ht="27" customHeight="1">
      <c r="A15" s="40" t="s">
        <v>5</v>
      </c>
      <c r="B15" s="40"/>
      <c r="C15" s="40"/>
      <c r="D15" s="40"/>
      <c r="E15" s="40"/>
      <c r="F15" s="41" t="s">
        <v>41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2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4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</row>
  </sheetData>
  <sheetProtection/>
  <mergeCells count="19">
    <mergeCell ref="A15:E15"/>
    <mergeCell ref="F15:BI15"/>
    <mergeCell ref="BJ15:CE15"/>
    <mergeCell ref="CF15:DA15"/>
    <mergeCell ref="A13:E13"/>
    <mergeCell ref="F13:BI13"/>
    <mergeCell ref="BJ13:CE13"/>
    <mergeCell ref="CF13:DA13"/>
    <mergeCell ref="A14:E14"/>
    <mergeCell ref="F14:BI14"/>
    <mergeCell ref="BJ14:CE14"/>
    <mergeCell ref="CF14:DA14"/>
    <mergeCell ref="BQ2:DA2"/>
    <mergeCell ref="BQ4:DA4"/>
    <mergeCell ref="A8:DA8"/>
    <mergeCell ref="A10:DA10"/>
    <mergeCell ref="A12:BI12"/>
    <mergeCell ref="BJ12:CE12"/>
    <mergeCell ref="CF12:DA1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4">
      <selection activeCell="EB17" sqref="EB17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42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2" t="s">
        <v>1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6" ht="15.75">
      <c r="DA6" s="5" t="s">
        <v>2</v>
      </c>
    </row>
    <row r="8" spans="1:105" s="4" customFormat="1" ht="16.5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s="4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4" customFormat="1" ht="48" customHeight="1">
      <c r="A10" s="34" t="s">
        <v>43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2" spans="1:105" s="2" customFormat="1" ht="145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37" t="s">
        <v>44</v>
      </c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9"/>
      <c r="BJ12" s="37" t="s">
        <v>45</v>
      </c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9"/>
      <c r="CF12" s="37" t="s">
        <v>46</v>
      </c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s="2" customFormat="1" ht="27.75" customHeight="1">
      <c r="A13" s="40" t="s">
        <v>3</v>
      </c>
      <c r="B13" s="40"/>
      <c r="C13" s="40"/>
      <c r="D13" s="40"/>
      <c r="E13" s="40"/>
      <c r="F13" s="41" t="s">
        <v>47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4"/>
      <c r="BJ13" s="42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4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</row>
    <row r="14" spans="1:105" s="2" customFormat="1" ht="15" customHeight="1">
      <c r="A14" s="40"/>
      <c r="B14" s="40"/>
      <c r="C14" s="40"/>
      <c r="D14" s="40"/>
      <c r="E14" s="40"/>
      <c r="F14" s="41" t="s">
        <v>11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28">
        <f>5319.14/3</f>
        <v>1773.0466666666669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30"/>
      <c r="BJ14" s="28">
        <f>2.35896/3</f>
        <v>0.78632</v>
      </c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30"/>
      <c r="CF14" s="29">
        <f>1760/3</f>
        <v>586.6666666666666</v>
      </c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</row>
    <row r="15" spans="1:105" s="2" customFormat="1" ht="15" customHeight="1">
      <c r="A15" s="40"/>
      <c r="B15" s="40"/>
      <c r="C15" s="40"/>
      <c r="D15" s="40"/>
      <c r="E15" s="40"/>
      <c r="F15" s="41" t="s">
        <v>28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28">
        <f>8435.76/3</f>
        <v>2811.92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30"/>
      <c r="BJ15" s="28">
        <f>4.23244/3</f>
        <v>1.4108133333333335</v>
      </c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30"/>
      <c r="CF15" s="29">
        <f>2211/3</f>
        <v>737</v>
      </c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</row>
    <row r="16" spans="1:105" s="2" customFormat="1" ht="15" customHeight="1">
      <c r="A16" s="40"/>
      <c r="B16" s="40"/>
      <c r="C16" s="40"/>
      <c r="D16" s="40"/>
      <c r="E16" s="40"/>
      <c r="F16" s="41" t="s">
        <v>48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28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30"/>
      <c r="BJ16" s="28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30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</row>
    <row r="17" spans="1:105" s="2" customFormat="1" ht="27.75" customHeight="1">
      <c r="A17" s="40" t="s">
        <v>4</v>
      </c>
      <c r="B17" s="40"/>
      <c r="C17" s="40"/>
      <c r="D17" s="40"/>
      <c r="E17" s="40"/>
      <c r="F17" s="41" t="s">
        <v>49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28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30"/>
      <c r="BJ17" s="28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30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 s="2" customFormat="1" ht="15" customHeight="1">
      <c r="A18" s="40"/>
      <c r="B18" s="40"/>
      <c r="C18" s="40"/>
      <c r="D18" s="40"/>
      <c r="E18" s="40"/>
      <c r="F18" s="41" t="s">
        <v>11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28">
        <f>26483.78/3</f>
        <v>8827.926666666666</v>
      </c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30"/>
      <c r="BJ18" s="28">
        <f>28.40325/3</f>
        <v>9.46775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30"/>
      <c r="CF18" s="29">
        <f>3608.5/3</f>
        <v>1202.8333333333333</v>
      </c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</row>
    <row r="19" spans="1:105" s="2" customFormat="1" ht="15" customHeight="1">
      <c r="A19" s="40"/>
      <c r="B19" s="40"/>
      <c r="C19" s="40"/>
      <c r="D19" s="40"/>
      <c r="E19" s="40"/>
      <c r="F19" s="41" t="s">
        <v>28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28">
        <f>409.48/3</f>
        <v>136.49333333333334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30"/>
      <c r="BJ19" s="28">
        <f>0.36/3</f>
        <v>0.12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30"/>
      <c r="CF19" s="29">
        <f>160/3</f>
        <v>53.333333333333336</v>
      </c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</row>
    <row r="20" spans="1:105" s="2" customFormat="1" ht="15" customHeight="1">
      <c r="A20" s="40"/>
      <c r="B20" s="40"/>
      <c r="C20" s="40"/>
      <c r="D20" s="40"/>
      <c r="E20" s="40"/>
      <c r="F20" s="41" t="s">
        <v>48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28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30"/>
      <c r="BJ20" s="28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30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</row>
  </sheetData>
  <sheetProtection/>
  <mergeCells count="48"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3:E13"/>
    <mergeCell ref="F13:AM13"/>
    <mergeCell ref="AN13:BI13"/>
    <mergeCell ref="BJ13:CE13"/>
    <mergeCell ref="CF13:DA13"/>
    <mergeCell ref="A14:E14"/>
    <mergeCell ref="F14:AM14"/>
    <mergeCell ref="AN14:BI14"/>
    <mergeCell ref="BJ14:CE14"/>
    <mergeCell ref="CF14:DA14"/>
    <mergeCell ref="BQ2:DA2"/>
    <mergeCell ref="BQ4:DA4"/>
    <mergeCell ref="A8:DA8"/>
    <mergeCell ref="A10:DA10"/>
    <mergeCell ref="A12:AM12"/>
    <mergeCell ref="AN12:BI12"/>
    <mergeCell ref="BJ12:CE12"/>
    <mergeCell ref="CF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A29"/>
  <sheetViews>
    <sheetView view="pageBreakPreview" zoomScale="115" zoomScaleSheetLayoutView="115" zoomScalePageLayoutView="0" workbookViewId="0" topLeftCell="A10">
      <selection activeCell="EC16" sqref="EC16"/>
    </sheetView>
  </sheetViews>
  <sheetFormatPr defaultColWidth="0.875" defaultRowHeight="12.75"/>
  <cols>
    <col min="1" max="64" width="0.875" style="1" customWidth="1"/>
    <col min="65" max="65" width="4.625" style="1" customWidth="1"/>
    <col min="66" max="88" width="0.875" style="1" customWidth="1"/>
    <col min="89" max="89" width="4.25390625" style="1" customWidth="1"/>
    <col min="90" max="96" width="0.875" style="1" customWidth="1"/>
    <col min="97" max="97" width="2.75390625" style="1" customWidth="1"/>
    <col min="98" max="16384" width="0.875" style="1" customWidth="1"/>
  </cols>
  <sheetData>
    <row r="1" s="2" customFormat="1" ht="12.75">
      <c r="BQ1" s="2" t="s">
        <v>29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2" t="s">
        <v>1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6" ht="15.75">
      <c r="DA6" s="5" t="s">
        <v>2</v>
      </c>
    </row>
    <row r="8" spans="1:105" s="4" customFormat="1" ht="16.5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s="4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4" customFormat="1" ht="31.5" customHeight="1">
      <c r="A10" s="34" t="s">
        <v>30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2" spans="1:105" s="2" customFormat="1" ht="42" customHeight="1">
      <c r="A12" s="71" t="s">
        <v>10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2"/>
      <c r="AH12" s="37" t="s">
        <v>31</v>
      </c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37" t="s">
        <v>32</v>
      </c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9"/>
      <c r="CD12" s="37" t="s">
        <v>33</v>
      </c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s="2" customFormat="1" ht="30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4"/>
      <c r="AH13" s="37" t="s">
        <v>11</v>
      </c>
      <c r="AI13" s="38"/>
      <c r="AJ13" s="38"/>
      <c r="AK13" s="38"/>
      <c r="AL13" s="38"/>
      <c r="AM13" s="38"/>
      <c r="AN13" s="38"/>
      <c r="AO13" s="39"/>
      <c r="AP13" s="37" t="s">
        <v>34</v>
      </c>
      <c r="AQ13" s="38"/>
      <c r="AR13" s="38"/>
      <c r="AS13" s="38"/>
      <c r="AT13" s="38"/>
      <c r="AU13" s="38"/>
      <c r="AV13" s="38"/>
      <c r="AW13" s="39"/>
      <c r="AX13" s="37" t="s">
        <v>12</v>
      </c>
      <c r="AY13" s="38"/>
      <c r="AZ13" s="38"/>
      <c r="BA13" s="38"/>
      <c r="BB13" s="38"/>
      <c r="BC13" s="38"/>
      <c r="BD13" s="38"/>
      <c r="BE13" s="39"/>
      <c r="BF13" s="37" t="s">
        <v>11</v>
      </c>
      <c r="BG13" s="38"/>
      <c r="BH13" s="38"/>
      <c r="BI13" s="38"/>
      <c r="BJ13" s="38"/>
      <c r="BK13" s="38"/>
      <c r="BL13" s="38"/>
      <c r="BM13" s="39"/>
      <c r="BN13" s="37" t="s">
        <v>34</v>
      </c>
      <c r="BO13" s="38"/>
      <c r="BP13" s="38"/>
      <c r="BQ13" s="38"/>
      <c r="BR13" s="38"/>
      <c r="BS13" s="38"/>
      <c r="BT13" s="38"/>
      <c r="BU13" s="39"/>
      <c r="BV13" s="37" t="s">
        <v>12</v>
      </c>
      <c r="BW13" s="38"/>
      <c r="BX13" s="38"/>
      <c r="BY13" s="38"/>
      <c r="BZ13" s="38"/>
      <c r="CA13" s="38"/>
      <c r="CB13" s="38"/>
      <c r="CC13" s="39"/>
      <c r="CD13" s="37" t="s">
        <v>11</v>
      </c>
      <c r="CE13" s="38"/>
      <c r="CF13" s="38"/>
      <c r="CG13" s="38"/>
      <c r="CH13" s="38"/>
      <c r="CI13" s="38"/>
      <c r="CJ13" s="38"/>
      <c r="CK13" s="39"/>
      <c r="CL13" s="37" t="s">
        <v>34</v>
      </c>
      <c r="CM13" s="38"/>
      <c r="CN13" s="38"/>
      <c r="CO13" s="38"/>
      <c r="CP13" s="38"/>
      <c r="CQ13" s="38"/>
      <c r="CR13" s="38"/>
      <c r="CS13" s="39"/>
      <c r="CT13" s="37" t="s">
        <v>12</v>
      </c>
      <c r="CU13" s="38"/>
      <c r="CV13" s="38"/>
      <c r="CW13" s="38"/>
      <c r="CX13" s="38"/>
      <c r="CY13" s="38"/>
      <c r="CZ13" s="38"/>
      <c r="DA13" s="38"/>
    </row>
    <row r="14" spans="1:105" s="2" customFormat="1" ht="15" customHeight="1">
      <c r="A14" s="62" t="s">
        <v>3</v>
      </c>
      <c r="B14" s="62"/>
      <c r="C14" s="62"/>
      <c r="D14" s="62"/>
      <c r="E14" s="62"/>
      <c r="F14" s="63" t="s">
        <v>13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4"/>
      <c r="AH14" s="65">
        <v>352</v>
      </c>
      <c r="AI14" s="66"/>
      <c r="AJ14" s="66"/>
      <c r="AK14" s="66"/>
      <c r="AL14" s="66"/>
      <c r="AM14" s="66"/>
      <c r="AN14" s="66"/>
      <c r="AO14" s="67"/>
      <c r="AP14" s="65"/>
      <c r="AQ14" s="66"/>
      <c r="AR14" s="66"/>
      <c r="AS14" s="66"/>
      <c r="AT14" s="66"/>
      <c r="AU14" s="66"/>
      <c r="AV14" s="66"/>
      <c r="AW14" s="67"/>
      <c r="AX14" s="65"/>
      <c r="AY14" s="66"/>
      <c r="AZ14" s="66"/>
      <c r="BA14" s="66"/>
      <c r="BB14" s="66"/>
      <c r="BC14" s="66"/>
      <c r="BD14" s="66"/>
      <c r="BE14" s="67"/>
      <c r="BF14" s="65">
        <v>4724</v>
      </c>
      <c r="BG14" s="66"/>
      <c r="BH14" s="66"/>
      <c r="BI14" s="66"/>
      <c r="BJ14" s="66"/>
      <c r="BK14" s="66"/>
      <c r="BL14" s="66"/>
      <c r="BM14" s="67"/>
      <c r="BN14" s="65"/>
      <c r="BO14" s="66"/>
      <c r="BP14" s="66"/>
      <c r="BQ14" s="66"/>
      <c r="BR14" s="66"/>
      <c r="BS14" s="66"/>
      <c r="BT14" s="66"/>
      <c r="BU14" s="67"/>
      <c r="BV14" s="65"/>
      <c r="BW14" s="66"/>
      <c r="BX14" s="66"/>
      <c r="BY14" s="66"/>
      <c r="BZ14" s="66"/>
      <c r="CA14" s="66"/>
      <c r="CB14" s="66"/>
      <c r="CC14" s="67"/>
      <c r="CD14" s="68">
        <v>2303.648</v>
      </c>
      <c r="CE14" s="69"/>
      <c r="CF14" s="69"/>
      <c r="CG14" s="69"/>
      <c r="CH14" s="69"/>
      <c r="CI14" s="69"/>
      <c r="CJ14" s="69"/>
      <c r="CK14" s="70"/>
      <c r="CL14" s="56"/>
      <c r="CM14" s="57"/>
      <c r="CN14" s="57"/>
      <c r="CO14" s="57"/>
      <c r="CP14" s="57"/>
      <c r="CQ14" s="57"/>
      <c r="CR14" s="57"/>
      <c r="CS14" s="58"/>
      <c r="CT14" s="53"/>
      <c r="CU14" s="54"/>
      <c r="CV14" s="54"/>
      <c r="CW14" s="54"/>
      <c r="CX14" s="54"/>
      <c r="CY14" s="54"/>
      <c r="CZ14" s="54"/>
      <c r="DA14" s="54"/>
    </row>
    <row r="15" spans="1:105" s="2" customFormat="1" ht="15" customHeight="1">
      <c r="A15" s="40"/>
      <c r="B15" s="40"/>
      <c r="C15" s="40"/>
      <c r="D15" s="40"/>
      <c r="E15" s="40"/>
      <c r="F15" s="51" t="s">
        <v>50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  <c r="AH15" s="75" t="s">
        <v>51</v>
      </c>
      <c r="AI15" s="76"/>
      <c r="AJ15" s="76"/>
      <c r="AK15" s="76"/>
      <c r="AL15" s="76"/>
      <c r="AM15" s="76"/>
      <c r="AN15" s="76"/>
      <c r="AO15" s="77"/>
      <c r="AP15" s="75"/>
      <c r="AQ15" s="76"/>
      <c r="AR15" s="76"/>
      <c r="AS15" s="76"/>
      <c r="AT15" s="76"/>
      <c r="AU15" s="76"/>
      <c r="AV15" s="76"/>
      <c r="AW15" s="77"/>
      <c r="AX15" s="75"/>
      <c r="AY15" s="76"/>
      <c r="AZ15" s="76"/>
      <c r="BA15" s="76"/>
      <c r="BB15" s="76"/>
      <c r="BC15" s="76"/>
      <c r="BD15" s="76"/>
      <c r="BE15" s="77"/>
      <c r="BF15" s="47" t="s">
        <v>51</v>
      </c>
      <c r="BG15" s="48"/>
      <c r="BH15" s="48"/>
      <c r="BI15" s="48"/>
      <c r="BJ15" s="48"/>
      <c r="BK15" s="48"/>
      <c r="BL15" s="48"/>
      <c r="BM15" s="49"/>
      <c r="BN15" s="75"/>
      <c r="BO15" s="76"/>
      <c r="BP15" s="76"/>
      <c r="BQ15" s="76"/>
      <c r="BR15" s="76"/>
      <c r="BS15" s="76"/>
      <c r="BT15" s="76"/>
      <c r="BU15" s="77"/>
      <c r="BV15" s="75"/>
      <c r="BW15" s="76"/>
      <c r="BX15" s="76"/>
      <c r="BY15" s="76"/>
      <c r="BZ15" s="76"/>
      <c r="CA15" s="76"/>
      <c r="CB15" s="76"/>
      <c r="CC15" s="77"/>
      <c r="CD15" s="78" t="s">
        <v>51</v>
      </c>
      <c r="CE15" s="79"/>
      <c r="CF15" s="79"/>
      <c r="CG15" s="79"/>
      <c r="CH15" s="79"/>
      <c r="CI15" s="79"/>
      <c r="CJ15" s="79"/>
      <c r="CK15" s="80"/>
      <c r="CL15" s="78"/>
      <c r="CM15" s="79"/>
      <c r="CN15" s="79"/>
      <c r="CO15" s="79"/>
      <c r="CP15" s="79"/>
      <c r="CQ15" s="79"/>
      <c r="CR15" s="79"/>
      <c r="CS15" s="80"/>
      <c r="CT15" s="75"/>
      <c r="CU15" s="76"/>
      <c r="CV15" s="76"/>
      <c r="CW15" s="76"/>
      <c r="CX15" s="76"/>
      <c r="CY15" s="76"/>
      <c r="CZ15" s="76"/>
      <c r="DA15" s="77"/>
    </row>
    <row r="16" spans="1:105" s="2" customFormat="1" ht="27.75" customHeight="1">
      <c r="A16" s="40"/>
      <c r="B16" s="40"/>
      <c r="C16" s="40"/>
      <c r="D16" s="40"/>
      <c r="E16" s="40"/>
      <c r="F16" s="51" t="s">
        <v>14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2"/>
      <c r="AH16" s="47" t="s">
        <v>51</v>
      </c>
      <c r="AI16" s="48"/>
      <c r="AJ16" s="48"/>
      <c r="AK16" s="48"/>
      <c r="AL16" s="48"/>
      <c r="AM16" s="48"/>
      <c r="AN16" s="48"/>
      <c r="AO16" s="49"/>
      <c r="AP16" s="47"/>
      <c r="AQ16" s="48"/>
      <c r="AR16" s="48"/>
      <c r="AS16" s="48"/>
      <c r="AT16" s="48"/>
      <c r="AU16" s="48"/>
      <c r="AV16" s="48"/>
      <c r="AW16" s="49"/>
      <c r="AX16" s="47"/>
      <c r="AY16" s="48"/>
      <c r="AZ16" s="48"/>
      <c r="BA16" s="48"/>
      <c r="BB16" s="48"/>
      <c r="BC16" s="48"/>
      <c r="BD16" s="48"/>
      <c r="BE16" s="49"/>
      <c r="BF16" s="47" t="s">
        <v>51</v>
      </c>
      <c r="BG16" s="48"/>
      <c r="BH16" s="48"/>
      <c r="BI16" s="48"/>
      <c r="BJ16" s="48"/>
      <c r="BK16" s="48"/>
      <c r="BL16" s="48"/>
      <c r="BM16" s="49"/>
      <c r="BN16" s="47"/>
      <c r="BO16" s="48"/>
      <c r="BP16" s="48"/>
      <c r="BQ16" s="48"/>
      <c r="BR16" s="48"/>
      <c r="BS16" s="48"/>
      <c r="BT16" s="48"/>
      <c r="BU16" s="49"/>
      <c r="BV16" s="47"/>
      <c r="BW16" s="48"/>
      <c r="BX16" s="48"/>
      <c r="BY16" s="48"/>
      <c r="BZ16" s="48"/>
      <c r="CA16" s="48"/>
      <c r="CB16" s="48"/>
      <c r="CC16" s="49"/>
      <c r="CD16" s="59" t="s">
        <v>51</v>
      </c>
      <c r="CE16" s="60"/>
      <c r="CF16" s="60"/>
      <c r="CG16" s="60"/>
      <c r="CH16" s="60"/>
      <c r="CI16" s="60"/>
      <c r="CJ16" s="60"/>
      <c r="CK16" s="61"/>
      <c r="CL16" s="59"/>
      <c r="CM16" s="60"/>
      <c r="CN16" s="60"/>
      <c r="CO16" s="60"/>
      <c r="CP16" s="60"/>
      <c r="CQ16" s="60"/>
      <c r="CR16" s="60"/>
      <c r="CS16" s="61"/>
      <c r="CT16" s="47"/>
      <c r="CU16" s="48"/>
      <c r="CV16" s="48"/>
      <c r="CW16" s="48"/>
      <c r="CX16" s="48"/>
      <c r="CY16" s="48"/>
      <c r="CZ16" s="48"/>
      <c r="DA16" s="48"/>
    </row>
    <row r="17" spans="1:105" s="2" customFormat="1" ht="15" customHeight="1">
      <c r="A17" s="62" t="s">
        <v>4</v>
      </c>
      <c r="B17" s="62"/>
      <c r="C17" s="62"/>
      <c r="D17" s="62"/>
      <c r="E17" s="62"/>
      <c r="F17" s="63" t="s">
        <v>15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4"/>
      <c r="AH17" s="53">
        <v>200</v>
      </c>
      <c r="AI17" s="54"/>
      <c r="AJ17" s="54"/>
      <c r="AK17" s="54"/>
      <c r="AL17" s="54"/>
      <c r="AM17" s="54"/>
      <c r="AN17" s="54"/>
      <c r="AO17" s="55"/>
      <c r="AP17" s="53">
        <v>2</v>
      </c>
      <c r="AQ17" s="54"/>
      <c r="AR17" s="54"/>
      <c r="AS17" s="54"/>
      <c r="AT17" s="54"/>
      <c r="AU17" s="54"/>
      <c r="AV17" s="54"/>
      <c r="AW17" s="55"/>
      <c r="AX17" s="53"/>
      <c r="AY17" s="54"/>
      <c r="AZ17" s="54"/>
      <c r="BA17" s="54"/>
      <c r="BB17" s="54"/>
      <c r="BC17" s="54"/>
      <c r="BD17" s="54"/>
      <c r="BE17" s="55"/>
      <c r="BF17" s="53">
        <v>12443</v>
      </c>
      <c r="BG17" s="54"/>
      <c r="BH17" s="54"/>
      <c r="BI17" s="54"/>
      <c r="BJ17" s="54"/>
      <c r="BK17" s="54"/>
      <c r="BL17" s="54"/>
      <c r="BM17" s="55"/>
      <c r="BN17" s="53">
        <v>205</v>
      </c>
      <c r="BO17" s="54"/>
      <c r="BP17" s="54"/>
      <c r="BQ17" s="54"/>
      <c r="BR17" s="54"/>
      <c r="BS17" s="54"/>
      <c r="BT17" s="54"/>
      <c r="BU17" s="55"/>
      <c r="BV17" s="53"/>
      <c r="BW17" s="54"/>
      <c r="BX17" s="54"/>
      <c r="BY17" s="54"/>
      <c r="BZ17" s="54"/>
      <c r="CA17" s="54"/>
      <c r="CB17" s="54"/>
      <c r="CC17" s="55"/>
      <c r="CD17" s="56">
        <v>974.931</v>
      </c>
      <c r="CE17" s="57"/>
      <c r="CF17" s="57"/>
      <c r="CG17" s="57"/>
      <c r="CH17" s="57"/>
      <c r="CI17" s="57"/>
      <c r="CJ17" s="57"/>
      <c r="CK17" s="58"/>
      <c r="CL17" s="56">
        <v>193.993</v>
      </c>
      <c r="CM17" s="57"/>
      <c r="CN17" s="57"/>
      <c r="CO17" s="57"/>
      <c r="CP17" s="57"/>
      <c r="CQ17" s="57"/>
      <c r="CR17" s="57"/>
      <c r="CS17" s="58"/>
      <c r="CT17" s="53"/>
      <c r="CU17" s="54"/>
      <c r="CV17" s="54"/>
      <c r="CW17" s="54"/>
      <c r="CX17" s="54"/>
      <c r="CY17" s="54"/>
      <c r="CZ17" s="54"/>
      <c r="DA17" s="54"/>
    </row>
    <row r="18" spans="1:105" s="2" customFormat="1" ht="12.75">
      <c r="A18" s="40"/>
      <c r="B18" s="40"/>
      <c r="C18" s="40"/>
      <c r="D18" s="40"/>
      <c r="E18" s="40"/>
      <c r="F18" s="51" t="s">
        <v>50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2"/>
      <c r="AH18" s="47" t="s">
        <v>51</v>
      </c>
      <c r="AI18" s="48"/>
      <c r="AJ18" s="48"/>
      <c r="AK18" s="48"/>
      <c r="AL18" s="48"/>
      <c r="AM18" s="48"/>
      <c r="AN18" s="48"/>
      <c r="AO18" s="49"/>
      <c r="AP18" s="47"/>
      <c r="AQ18" s="48"/>
      <c r="AR18" s="48"/>
      <c r="AS18" s="48"/>
      <c r="AT18" s="48"/>
      <c r="AU18" s="48"/>
      <c r="AV18" s="48"/>
      <c r="AW18" s="49"/>
      <c r="AX18" s="47"/>
      <c r="AY18" s="48"/>
      <c r="AZ18" s="48"/>
      <c r="BA18" s="48"/>
      <c r="BB18" s="48"/>
      <c r="BC18" s="48"/>
      <c r="BD18" s="48"/>
      <c r="BE18" s="49"/>
      <c r="BF18" s="47"/>
      <c r="BG18" s="48"/>
      <c r="BH18" s="48"/>
      <c r="BI18" s="48"/>
      <c r="BJ18" s="48"/>
      <c r="BK18" s="48"/>
      <c r="BL18" s="48"/>
      <c r="BM18" s="49"/>
      <c r="BN18" s="47"/>
      <c r="BO18" s="48"/>
      <c r="BP18" s="48"/>
      <c r="BQ18" s="48"/>
      <c r="BR18" s="48"/>
      <c r="BS18" s="48"/>
      <c r="BT18" s="48"/>
      <c r="BU18" s="49"/>
      <c r="BV18" s="47"/>
      <c r="BW18" s="48"/>
      <c r="BX18" s="48"/>
      <c r="BY18" s="48"/>
      <c r="BZ18" s="48"/>
      <c r="CA18" s="48"/>
      <c r="CB18" s="48"/>
      <c r="CC18" s="49"/>
      <c r="CD18" s="59" t="s">
        <v>51</v>
      </c>
      <c r="CE18" s="60"/>
      <c r="CF18" s="60"/>
      <c r="CG18" s="60"/>
      <c r="CH18" s="60"/>
      <c r="CI18" s="60"/>
      <c r="CJ18" s="60"/>
      <c r="CK18" s="61"/>
      <c r="CL18" s="59"/>
      <c r="CM18" s="60"/>
      <c r="CN18" s="60"/>
      <c r="CO18" s="60"/>
      <c r="CP18" s="60"/>
      <c r="CQ18" s="60"/>
      <c r="CR18" s="60"/>
      <c r="CS18" s="61"/>
      <c r="CT18" s="47"/>
      <c r="CU18" s="48"/>
      <c r="CV18" s="48"/>
      <c r="CW18" s="48"/>
      <c r="CX18" s="48"/>
      <c r="CY18" s="48"/>
      <c r="CZ18" s="48"/>
      <c r="DA18" s="48"/>
    </row>
    <row r="19" spans="1:105" s="2" customFormat="1" ht="27.75" customHeight="1">
      <c r="A19" s="40"/>
      <c r="B19" s="40"/>
      <c r="C19" s="40"/>
      <c r="D19" s="40"/>
      <c r="E19" s="40"/>
      <c r="F19" s="51" t="s">
        <v>16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2"/>
      <c r="AH19" s="47" t="s">
        <v>51</v>
      </c>
      <c r="AI19" s="48"/>
      <c r="AJ19" s="48"/>
      <c r="AK19" s="48"/>
      <c r="AL19" s="48"/>
      <c r="AM19" s="48"/>
      <c r="AN19" s="48"/>
      <c r="AO19" s="49"/>
      <c r="AP19" s="47"/>
      <c r="AQ19" s="48"/>
      <c r="AR19" s="48"/>
      <c r="AS19" s="48"/>
      <c r="AT19" s="48"/>
      <c r="AU19" s="48"/>
      <c r="AV19" s="48"/>
      <c r="AW19" s="49"/>
      <c r="AX19" s="47"/>
      <c r="AY19" s="48"/>
      <c r="AZ19" s="48"/>
      <c r="BA19" s="48"/>
      <c r="BB19" s="48"/>
      <c r="BC19" s="48"/>
      <c r="BD19" s="48"/>
      <c r="BE19" s="49"/>
      <c r="BF19" s="47" t="s">
        <v>51</v>
      </c>
      <c r="BG19" s="48"/>
      <c r="BH19" s="48"/>
      <c r="BI19" s="48"/>
      <c r="BJ19" s="48"/>
      <c r="BK19" s="48"/>
      <c r="BL19" s="48"/>
      <c r="BM19" s="49"/>
      <c r="BN19" s="47"/>
      <c r="BO19" s="48"/>
      <c r="BP19" s="48"/>
      <c r="BQ19" s="48"/>
      <c r="BR19" s="48"/>
      <c r="BS19" s="48"/>
      <c r="BT19" s="48"/>
      <c r="BU19" s="49"/>
      <c r="BV19" s="47"/>
      <c r="BW19" s="48"/>
      <c r="BX19" s="48"/>
      <c r="BY19" s="48"/>
      <c r="BZ19" s="48"/>
      <c r="CA19" s="48"/>
      <c r="CB19" s="48"/>
      <c r="CC19" s="49"/>
      <c r="CD19" s="59" t="s">
        <v>51</v>
      </c>
      <c r="CE19" s="60"/>
      <c r="CF19" s="60"/>
      <c r="CG19" s="60"/>
      <c r="CH19" s="60"/>
      <c r="CI19" s="60"/>
      <c r="CJ19" s="60"/>
      <c r="CK19" s="61"/>
      <c r="CL19" s="59"/>
      <c r="CM19" s="60"/>
      <c r="CN19" s="60"/>
      <c r="CO19" s="60"/>
      <c r="CP19" s="60"/>
      <c r="CQ19" s="60"/>
      <c r="CR19" s="60"/>
      <c r="CS19" s="61"/>
      <c r="CT19" s="47"/>
      <c r="CU19" s="48"/>
      <c r="CV19" s="48"/>
      <c r="CW19" s="48"/>
      <c r="CX19" s="48"/>
      <c r="CY19" s="48"/>
      <c r="CZ19" s="48"/>
      <c r="DA19" s="48"/>
    </row>
    <row r="20" spans="1:105" s="2" customFormat="1" ht="15" customHeight="1">
      <c r="A20" s="62" t="s">
        <v>5</v>
      </c>
      <c r="B20" s="62"/>
      <c r="C20" s="62"/>
      <c r="D20" s="62"/>
      <c r="E20" s="62"/>
      <c r="F20" s="63" t="s">
        <v>17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4"/>
      <c r="AH20" s="53" t="s">
        <v>51</v>
      </c>
      <c r="AI20" s="54"/>
      <c r="AJ20" s="54"/>
      <c r="AK20" s="54"/>
      <c r="AL20" s="54"/>
      <c r="AM20" s="54"/>
      <c r="AN20" s="54"/>
      <c r="AO20" s="55"/>
      <c r="AP20" s="53" t="s">
        <v>51</v>
      </c>
      <c r="AQ20" s="54"/>
      <c r="AR20" s="54"/>
      <c r="AS20" s="54"/>
      <c r="AT20" s="54"/>
      <c r="AU20" s="54"/>
      <c r="AV20" s="54"/>
      <c r="AW20" s="55"/>
      <c r="AX20" s="53"/>
      <c r="AY20" s="54"/>
      <c r="AZ20" s="54"/>
      <c r="BA20" s="54"/>
      <c r="BB20" s="54"/>
      <c r="BC20" s="54"/>
      <c r="BD20" s="54"/>
      <c r="BE20" s="55"/>
      <c r="BF20" s="53" t="s">
        <v>51</v>
      </c>
      <c r="BG20" s="54"/>
      <c r="BH20" s="54"/>
      <c r="BI20" s="54"/>
      <c r="BJ20" s="54"/>
      <c r="BK20" s="54"/>
      <c r="BL20" s="54"/>
      <c r="BM20" s="55"/>
      <c r="BN20" s="53" t="s">
        <v>51</v>
      </c>
      <c r="BO20" s="54"/>
      <c r="BP20" s="54"/>
      <c r="BQ20" s="54"/>
      <c r="BR20" s="54"/>
      <c r="BS20" s="54"/>
      <c r="BT20" s="54"/>
      <c r="BU20" s="55"/>
      <c r="BV20" s="53"/>
      <c r="BW20" s="54"/>
      <c r="BX20" s="54"/>
      <c r="BY20" s="54"/>
      <c r="BZ20" s="54"/>
      <c r="CA20" s="54"/>
      <c r="CB20" s="54"/>
      <c r="CC20" s="55"/>
      <c r="CD20" s="56" t="s">
        <v>51</v>
      </c>
      <c r="CE20" s="57"/>
      <c r="CF20" s="57"/>
      <c r="CG20" s="57"/>
      <c r="CH20" s="57"/>
      <c r="CI20" s="57"/>
      <c r="CJ20" s="57"/>
      <c r="CK20" s="58"/>
      <c r="CL20" s="56" t="s">
        <v>51</v>
      </c>
      <c r="CM20" s="57"/>
      <c r="CN20" s="57"/>
      <c r="CO20" s="57"/>
      <c r="CP20" s="57"/>
      <c r="CQ20" s="57"/>
      <c r="CR20" s="57"/>
      <c r="CS20" s="58"/>
      <c r="CT20" s="53"/>
      <c r="CU20" s="54"/>
      <c r="CV20" s="54"/>
      <c r="CW20" s="54"/>
      <c r="CX20" s="54"/>
      <c r="CY20" s="54"/>
      <c r="CZ20" s="54"/>
      <c r="DA20" s="54"/>
    </row>
    <row r="21" spans="1:105" s="2" customFormat="1" ht="40.5" customHeight="1">
      <c r="A21" s="40"/>
      <c r="B21" s="40"/>
      <c r="C21" s="40"/>
      <c r="D21" s="40"/>
      <c r="E21" s="40"/>
      <c r="F21" s="51" t="s">
        <v>18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2"/>
      <c r="AH21" s="47">
        <v>17</v>
      </c>
      <c r="AI21" s="48"/>
      <c r="AJ21" s="48"/>
      <c r="AK21" s="48"/>
      <c r="AL21" s="48"/>
      <c r="AM21" s="48"/>
      <c r="AN21" s="48"/>
      <c r="AO21" s="49"/>
      <c r="AP21" s="47">
        <v>8</v>
      </c>
      <c r="AQ21" s="48"/>
      <c r="AR21" s="48"/>
      <c r="AS21" s="48"/>
      <c r="AT21" s="48"/>
      <c r="AU21" s="48"/>
      <c r="AV21" s="48"/>
      <c r="AW21" s="49"/>
      <c r="AX21" s="47"/>
      <c r="AY21" s="48"/>
      <c r="AZ21" s="48"/>
      <c r="BA21" s="48"/>
      <c r="BB21" s="48"/>
      <c r="BC21" s="48"/>
      <c r="BD21" s="48"/>
      <c r="BE21" s="49"/>
      <c r="BF21" s="47">
        <v>5496</v>
      </c>
      <c r="BG21" s="48"/>
      <c r="BH21" s="48"/>
      <c r="BI21" s="48"/>
      <c r="BJ21" s="48"/>
      <c r="BK21" s="48"/>
      <c r="BL21" s="48"/>
      <c r="BM21" s="49"/>
      <c r="BN21" s="47">
        <v>3642.2</v>
      </c>
      <c r="BO21" s="48"/>
      <c r="BP21" s="48"/>
      <c r="BQ21" s="48"/>
      <c r="BR21" s="48"/>
      <c r="BS21" s="48"/>
      <c r="BT21" s="48"/>
      <c r="BU21" s="49"/>
      <c r="BV21" s="47"/>
      <c r="BW21" s="48"/>
      <c r="BX21" s="48"/>
      <c r="BY21" s="48"/>
      <c r="BZ21" s="48"/>
      <c r="CA21" s="48"/>
      <c r="CB21" s="48"/>
      <c r="CC21" s="49"/>
      <c r="CD21" s="47">
        <v>30666.052</v>
      </c>
      <c r="CE21" s="48"/>
      <c r="CF21" s="48"/>
      <c r="CG21" s="48"/>
      <c r="CH21" s="48"/>
      <c r="CI21" s="48"/>
      <c r="CJ21" s="48"/>
      <c r="CK21" s="49"/>
      <c r="CL21" s="47">
        <v>8705.393</v>
      </c>
      <c r="CM21" s="48"/>
      <c r="CN21" s="48"/>
      <c r="CO21" s="48"/>
      <c r="CP21" s="48"/>
      <c r="CQ21" s="48"/>
      <c r="CR21" s="48"/>
      <c r="CS21" s="49"/>
      <c r="CT21" s="47"/>
      <c r="CU21" s="48"/>
      <c r="CV21" s="48"/>
      <c r="CW21" s="48"/>
      <c r="CX21" s="48"/>
      <c r="CY21" s="48"/>
      <c r="CZ21" s="48"/>
      <c r="DA21" s="48"/>
    </row>
    <row r="22" spans="1:105" s="2" customFormat="1" ht="27.75" customHeight="1">
      <c r="A22" s="40" t="s">
        <v>6</v>
      </c>
      <c r="B22" s="40"/>
      <c r="C22" s="40"/>
      <c r="D22" s="40"/>
      <c r="E22" s="40"/>
      <c r="F22" s="41" t="s">
        <v>19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50"/>
      <c r="AH22" s="47">
        <v>4</v>
      </c>
      <c r="AI22" s="48"/>
      <c r="AJ22" s="48"/>
      <c r="AK22" s="48"/>
      <c r="AL22" s="48"/>
      <c r="AM22" s="48"/>
      <c r="AN22" s="48"/>
      <c r="AO22" s="49"/>
      <c r="AP22" s="47">
        <v>13</v>
      </c>
      <c r="AQ22" s="48"/>
      <c r="AR22" s="48"/>
      <c r="AS22" s="48"/>
      <c r="AT22" s="48"/>
      <c r="AU22" s="48"/>
      <c r="AV22" s="48"/>
      <c r="AW22" s="49"/>
      <c r="AX22" s="47"/>
      <c r="AY22" s="48"/>
      <c r="AZ22" s="48"/>
      <c r="BA22" s="48"/>
      <c r="BB22" s="48"/>
      <c r="BC22" s="48"/>
      <c r="BD22" s="48"/>
      <c r="BE22" s="49"/>
      <c r="BF22" s="47">
        <v>7334.65</v>
      </c>
      <c r="BG22" s="48"/>
      <c r="BH22" s="48"/>
      <c r="BI22" s="48"/>
      <c r="BJ22" s="48"/>
      <c r="BK22" s="48"/>
      <c r="BL22" s="48"/>
      <c r="BM22" s="49"/>
      <c r="BN22" s="47">
        <v>16850</v>
      </c>
      <c r="BO22" s="48"/>
      <c r="BP22" s="48"/>
      <c r="BQ22" s="48"/>
      <c r="BR22" s="48"/>
      <c r="BS22" s="48"/>
      <c r="BT22" s="48"/>
      <c r="BU22" s="49"/>
      <c r="BV22" s="47"/>
      <c r="BW22" s="48"/>
      <c r="BX22" s="48"/>
      <c r="BY22" s="48"/>
      <c r="BZ22" s="48"/>
      <c r="CA22" s="48"/>
      <c r="CB22" s="48"/>
      <c r="CC22" s="49"/>
      <c r="CD22" s="47">
        <v>78690.406</v>
      </c>
      <c r="CE22" s="48"/>
      <c r="CF22" s="48"/>
      <c r="CG22" s="48"/>
      <c r="CH22" s="48"/>
      <c r="CI22" s="48"/>
      <c r="CJ22" s="48"/>
      <c r="CK22" s="49"/>
      <c r="CL22" s="47">
        <v>140882.274</v>
      </c>
      <c r="CM22" s="48"/>
      <c r="CN22" s="48"/>
      <c r="CO22" s="48"/>
      <c r="CP22" s="48"/>
      <c r="CQ22" s="48"/>
      <c r="CR22" s="48"/>
      <c r="CS22" s="49"/>
      <c r="CT22" s="47"/>
      <c r="CU22" s="48"/>
      <c r="CV22" s="48"/>
      <c r="CW22" s="48"/>
      <c r="CX22" s="48"/>
      <c r="CY22" s="48"/>
      <c r="CZ22" s="48"/>
      <c r="DA22" s="48"/>
    </row>
    <row r="23" spans="1:105" s="2" customFormat="1" ht="40.5" customHeight="1">
      <c r="A23" s="40"/>
      <c r="B23" s="40"/>
      <c r="C23" s="40"/>
      <c r="D23" s="40"/>
      <c r="E23" s="40"/>
      <c r="F23" s="51" t="s">
        <v>18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2"/>
      <c r="AH23" s="47"/>
      <c r="AI23" s="48"/>
      <c r="AJ23" s="48"/>
      <c r="AK23" s="48"/>
      <c r="AL23" s="48"/>
      <c r="AM23" s="48"/>
      <c r="AN23" s="48"/>
      <c r="AO23" s="49"/>
      <c r="AP23" s="47"/>
      <c r="AQ23" s="48"/>
      <c r="AR23" s="48"/>
      <c r="AS23" s="48"/>
      <c r="AT23" s="48"/>
      <c r="AU23" s="48"/>
      <c r="AV23" s="48"/>
      <c r="AW23" s="49"/>
      <c r="AX23" s="47"/>
      <c r="AY23" s="48"/>
      <c r="AZ23" s="48"/>
      <c r="BA23" s="48"/>
      <c r="BB23" s="48"/>
      <c r="BC23" s="48"/>
      <c r="BD23" s="48"/>
      <c r="BE23" s="49"/>
      <c r="BF23" s="47"/>
      <c r="BG23" s="48"/>
      <c r="BH23" s="48"/>
      <c r="BI23" s="48"/>
      <c r="BJ23" s="48"/>
      <c r="BK23" s="48"/>
      <c r="BL23" s="48"/>
      <c r="BM23" s="49"/>
      <c r="BN23" s="47"/>
      <c r="BO23" s="48"/>
      <c r="BP23" s="48"/>
      <c r="BQ23" s="48"/>
      <c r="BR23" s="48"/>
      <c r="BS23" s="48"/>
      <c r="BT23" s="48"/>
      <c r="BU23" s="49"/>
      <c r="BV23" s="47"/>
      <c r="BW23" s="48"/>
      <c r="BX23" s="48"/>
      <c r="BY23" s="48"/>
      <c r="BZ23" s="48"/>
      <c r="CA23" s="48"/>
      <c r="CB23" s="48"/>
      <c r="CC23" s="49"/>
      <c r="CD23" s="47"/>
      <c r="CE23" s="48"/>
      <c r="CF23" s="48"/>
      <c r="CG23" s="48"/>
      <c r="CH23" s="48"/>
      <c r="CI23" s="48"/>
      <c r="CJ23" s="48"/>
      <c r="CK23" s="49"/>
      <c r="CL23" s="47"/>
      <c r="CM23" s="48"/>
      <c r="CN23" s="48"/>
      <c r="CO23" s="48"/>
      <c r="CP23" s="48"/>
      <c r="CQ23" s="48"/>
      <c r="CR23" s="48"/>
      <c r="CS23" s="49"/>
      <c r="CT23" s="47"/>
      <c r="CU23" s="48"/>
      <c r="CV23" s="48"/>
      <c r="CW23" s="48"/>
      <c r="CX23" s="48"/>
      <c r="CY23" s="48"/>
      <c r="CZ23" s="48"/>
      <c r="DA23" s="48"/>
    </row>
    <row r="24" spans="1:105" s="2" customFormat="1" ht="15" customHeight="1">
      <c r="A24" s="40" t="s">
        <v>7</v>
      </c>
      <c r="B24" s="40"/>
      <c r="C24" s="40"/>
      <c r="D24" s="40"/>
      <c r="E24" s="40"/>
      <c r="F24" s="41" t="s">
        <v>20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50"/>
      <c r="AH24" s="47"/>
      <c r="AI24" s="48"/>
      <c r="AJ24" s="48"/>
      <c r="AK24" s="48"/>
      <c r="AL24" s="48"/>
      <c r="AM24" s="48"/>
      <c r="AN24" s="48"/>
      <c r="AO24" s="49"/>
      <c r="AP24" s="47"/>
      <c r="AQ24" s="48"/>
      <c r="AR24" s="48"/>
      <c r="AS24" s="48"/>
      <c r="AT24" s="48"/>
      <c r="AU24" s="48"/>
      <c r="AV24" s="48"/>
      <c r="AW24" s="49"/>
      <c r="AX24" s="47"/>
      <c r="AY24" s="48"/>
      <c r="AZ24" s="48"/>
      <c r="BA24" s="48"/>
      <c r="BB24" s="48"/>
      <c r="BC24" s="48"/>
      <c r="BD24" s="48"/>
      <c r="BE24" s="49"/>
      <c r="BF24" s="47"/>
      <c r="BG24" s="48"/>
      <c r="BH24" s="48"/>
      <c r="BI24" s="48"/>
      <c r="BJ24" s="48"/>
      <c r="BK24" s="48"/>
      <c r="BL24" s="48"/>
      <c r="BM24" s="49"/>
      <c r="BN24" s="47"/>
      <c r="BO24" s="48"/>
      <c r="BP24" s="48"/>
      <c r="BQ24" s="48"/>
      <c r="BR24" s="48"/>
      <c r="BS24" s="48"/>
      <c r="BT24" s="48"/>
      <c r="BU24" s="49"/>
      <c r="BV24" s="47"/>
      <c r="BW24" s="48"/>
      <c r="BX24" s="48"/>
      <c r="BY24" s="48"/>
      <c r="BZ24" s="48"/>
      <c r="CA24" s="48"/>
      <c r="CB24" s="48"/>
      <c r="CC24" s="49"/>
      <c r="CD24" s="47"/>
      <c r="CE24" s="48"/>
      <c r="CF24" s="48"/>
      <c r="CG24" s="48"/>
      <c r="CH24" s="48"/>
      <c r="CI24" s="48"/>
      <c r="CJ24" s="48"/>
      <c r="CK24" s="49"/>
      <c r="CL24" s="47"/>
      <c r="CM24" s="48"/>
      <c r="CN24" s="48"/>
      <c r="CO24" s="48"/>
      <c r="CP24" s="48"/>
      <c r="CQ24" s="48"/>
      <c r="CR24" s="48"/>
      <c r="CS24" s="49"/>
      <c r="CT24" s="47"/>
      <c r="CU24" s="48"/>
      <c r="CV24" s="48"/>
      <c r="CW24" s="48"/>
      <c r="CX24" s="48"/>
      <c r="CY24" s="48"/>
      <c r="CZ24" s="48"/>
      <c r="DA24" s="48"/>
    </row>
    <row r="25" spans="1:105" s="2" customFormat="1" ht="40.5" customHeight="1">
      <c r="A25" s="40"/>
      <c r="B25" s="40"/>
      <c r="C25" s="40"/>
      <c r="D25" s="40"/>
      <c r="E25" s="40"/>
      <c r="F25" s="51" t="s">
        <v>18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  <c r="AH25" s="47"/>
      <c r="AI25" s="48"/>
      <c r="AJ25" s="48"/>
      <c r="AK25" s="48"/>
      <c r="AL25" s="48"/>
      <c r="AM25" s="48"/>
      <c r="AN25" s="48"/>
      <c r="AO25" s="49"/>
      <c r="AP25" s="47"/>
      <c r="AQ25" s="48"/>
      <c r="AR25" s="48"/>
      <c r="AS25" s="48"/>
      <c r="AT25" s="48"/>
      <c r="AU25" s="48"/>
      <c r="AV25" s="48"/>
      <c r="AW25" s="49"/>
      <c r="AX25" s="47"/>
      <c r="AY25" s="48"/>
      <c r="AZ25" s="48"/>
      <c r="BA25" s="48"/>
      <c r="BB25" s="48"/>
      <c r="BC25" s="48"/>
      <c r="BD25" s="48"/>
      <c r="BE25" s="49"/>
      <c r="BF25" s="47"/>
      <c r="BG25" s="48"/>
      <c r="BH25" s="48"/>
      <c r="BI25" s="48"/>
      <c r="BJ25" s="48"/>
      <c r="BK25" s="48"/>
      <c r="BL25" s="48"/>
      <c r="BM25" s="49"/>
      <c r="BN25" s="47"/>
      <c r="BO25" s="48"/>
      <c r="BP25" s="48"/>
      <c r="BQ25" s="48"/>
      <c r="BR25" s="48"/>
      <c r="BS25" s="48"/>
      <c r="BT25" s="48"/>
      <c r="BU25" s="49"/>
      <c r="BV25" s="47"/>
      <c r="BW25" s="48"/>
      <c r="BX25" s="48"/>
      <c r="BY25" s="48"/>
      <c r="BZ25" s="48"/>
      <c r="CA25" s="48"/>
      <c r="CB25" s="48"/>
      <c r="CC25" s="49"/>
      <c r="CD25" s="47"/>
      <c r="CE25" s="48"/>
      <c r="CF25" s="48"/>
      <c r="CG25" s="48"/>
      <c r="CH25" s="48"/>
      <c r="CI25" s="48"/>
      <c r="CJ25" s="48"/>
      <c r="CK25" s="49"/>
      <c r="CL25" s="47"/>
      <c r="CM25" s="48"/>
      <c r="CN25" s="48"/>
      <c r="CO25" s="48"/>
      <c r="CP25" s="48"/>
      <c r="CQ25" s="48"/>
      <c r="CR25" s="48"/>
      <c r="CS25" s="49"/>
      <c r="CT25" s="47"/>
      <c r="CU25" s="48"/>
      <c r="CV25" s="48"/>
      <c r="CW25" s="48"/>
      <c r="CX25" s="48"/>
      <c r="CY25" s="48"/>
      <c r="CZ25" s="48"/>
      <c r="DA25" s="48"/>
    </row>
    <row r="26" spans="1:105" s="2" customFormat="1" ht="15" customHeight="1">
      <c r="A26" s="40" t="s">
        <v>8</v>
      </c>
      <c r="B26" s="40"/>
      <c r="C26" s="40"/>
      <c r="D26" s="40"/>
      <c r="E26" s="40"/>
      <c r="F26" s="41" t="s">
        <v>21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50"/>
      <c r="AH26" s="47"/>
      <c r="AI26" s="48"/>
      <c r="AJ26" s="48"/>
      <c r="AK26" s="48"/>
      <c r="AL26" s="48"/>
      <c r="AM26" s="48"/>
      <c r="AN26" s="48"/>
      <c r="AO26" s="49"/>
      <c r="AP26" s="47"/>
      <c r="AQ26" s="48"/>
      <c r="AR26" s="48"/>
      <c r="AS26" s="48"/>
      <c r="AT26" s="48"/>
      <c r="AU26" s="48"/>
      <c r="AV26" s="48"/>
      <c r="AW26" s="49"/>
      <c r="AX26" s="47"/>
      <c r="AY26" s="48"/>
      <c r="AZ26" s="48"/>
      <c r="BA26" s="48"/>
      <c r="BB26" s="48"/>
      <c r="BC26" s="48"/>
      <c r="BD26" s="48"/>
      <c r="BE26" s="49"/>
      <c r="BF26" s="47"/>
      <c r="BG26" s="48"/>
      <c r="BH26" s="48"/>
      <c r="BI26" s="48"/>
      <c r="BJ26" s="48"/>
      <c r="BK26" s="48"/>
      <c r="BL26" s="48"/>
      <c r="BM26" s="49"/>
      <c r="BN26" s="47"/>
      <c r="BO26" s="48"/>
      <c r="BP26" s="48"/>
      <c r="BQ26" s="48"/>
      <c r="BR26" s="48"/>
      <c r="BS26" s="48"/>
      <c r="BT26" s="48"/>
      <c r="BU26" s="49"/>
      <c r="BV26" s="47"/>
      <c r="BW26" s="48"/>
      <c r="BX26" s="48"/>
      <c r="BY26" s="48"/>
      <c r="BZ26" s="48"/>
      <c r="CA26" s="48"/>
      <c r="CB26" s="48"/>
      <c r="CC26" s="49"/>
      <c r="CD26" s="47"/>
      <c r="CE26" s="48"/>
      <c r="CF26" s="48"/>
      <c r="CG26" s="48"/>
      <c r="CH26" s="48"/>
      <c r="CI26" s="48"/>
      <c r="CJ26" s="48"/>
      <c r="CK26" s="49"/>
      <c r="CL26" s="47"/>
      <c r="CM26" s="48"/>
      <c r="CN26" s="48"/>
      <c r="CO26" s="48"/>
      <c r="CP26" s="48"/>
      <c r="CQ26" s="48"/>
      <c r="CR26" s="48"/>
      <c r="CS26" s="49"/>
      <c r="CT26" s="47"/>
      <c r="CU26" s="48"/>
      <c r="CV26" s="48"/>
      <c r="CW26" s="48"/>
      <c r="CX26" s="48"/>
      <c r="CY26" s="48"/>
      <c r="CZ26" s="48"/>
      <c r="DA26" s="48"/>
    </row>
    <row r="27" ht="6.75" customHeight="1"/>
    <row r="28" s="6" customFormat="1" ht="22.5" customHeight="1">
      <c r="A28" s="7" t="s">
        <v>22</v>
      </c>
    </row>
    <row r="29" spans="1:105" s="6" customFormat="1" ht="76.5" customHeight="1">
      <c r="A29" s="45" t="s">
        <v>23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</row>
    <row r="30" ht="16.5" customHeight="1"/>
  </sheetData>
  <sheetProtection/>
  <mergeCells count="161">
    <mergeCell ref="BN15:BU15"/>
    <mergeCell ref="BV15:CC15"/>
    <mergeCell ref="CD15:CK15"/>
    <mergeCell ref="CL15:CS15"/>
    <mergeCell ref="CT15:DA15"/>
    <mergeCell ref="A19:E19"/>
    <mergeCell ref="F19:AG19"/>
    <mergeCell ref="AH19:AO19"/>
    <mergeCell ref="AP19:AW19"/>
    <mergeCell ref="AX19:BE19"/>
    <mergeCell ref="A15:E15"/>
    <mergeCell ref="F15:AG15"/>
    <mergeCell ref="AH15:AO15"/>
    <mergeCell ref="AP15:AW15"/>
    <mergeCell ref="AX15:BE15"/>
    <mergeCell ref="BF19:BM19"/>
    <mergeCell ref="A17:E17"/>
    <mergeCell ref="F17:AG17"/>
    <mergeCell ref="AH17:AO17"/>
    <mergeCell ref="AP17:AW17"/>
    <mergeCell ref="BN19:BU19"/>
    <mergeCell ref="BV19:CC19"/>
    <mergeCell ref="CD19:CK19"/>
    <mergeCell ref="CL19:CS19"/>
    <mergeCell ref="CT19:DA19"/>
    <mergeCell ref="BF15:BM15"/>
    <mergeCell ref="CD16:CK16"/>
    <mergeCell ref="CL16:CS16"/>
    <mergeCell ref="CT16:DA16"/>
    <mergeCell ref="CT17:DA17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6:E16"/>
    <mergeCell ref="F16:AG16"/>
    <mergeCell ref="AH16:AO16"/>
    <mergeCell ref="AP16:AW16"/>
    <mergeCell ref="AX16:BE16"/>
    <mergeCell ref="BF16:BM16"/>
    <mergeCell ref="BN16:BU16"/>
    <mergeCell ref="BV16:CC16"/>
    <mergeCell ref="AX17:BE17"/>
    <mergeCell ref="BF17:BM17"/>
    <mergeCell ref="BN17:BU17"/>
    <mergeCell ref="BV17:CC17"/>
    <mergeCell ref="CD17:CK17"/>
    <mergeCell ref="CL17:CS17"/>
    <mergeCell ref="A18:E18"/>
    <mergeCell ref="F18:AG18"/>
    <mergeCell ref="AH18:AO18"/>
    <mergeCell ref="AP18:AW18"/>
    <mergeCell ref="AX18:BE18"/>
    <mergeCell ref="BF18:BM18"/>
    <mergeCell ref="BN18:BU18"/>
    <mergeCell ref="BV18:CC18"/>
    <mergeCell ref="CD18:CK18"/>
    <mergeCell ref="CL18:CS18"/>
    <mergeCell ref="CT18:DA18"/>
    <mergeCell ref="A20:E20"/>
    <mergeCell ref="F20:AG20"/>
    <mergeCell ref="AH20:AO20"/>
    <mergeCell ref="AP20:AW20"/>
    <mergeCell ref="AX20:BE20"/>
    <mergeCell ref="BF20:BM20"/>
    <mergeCell ref="BN20:BU20"/>
    <mergeCell ref="BV20:CC20"/>
    <mergeCell ref="CD20:CK20"/>
    <mergeCell ref="CL20:CS20"/>
    <mergeCell ref="CT20:DA20"/>
    <mergeCell ref="A21:E21"/>
    <mergeCell ref="F21:AG21"/>
    <mergeCell ref="AH21:AO21"/>
    <mergeCell ref="AP21:AW21"/>
    <mergeCell ref="AX21:BE21"/>
    <mergeCell ref="BF21:BM21"/>
    <mergeCell ref="BN21:BU21"/>
    <mergeCell ref="BV21:CC21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BF22:BM22"/>
    <mergeCell ref="BN22:BU22"/>
    <mergeCell ref="BV22:CC22"/>
    <mergeCell ref="CD22:CK22"/>
    <mergeCell ref="CL22:CS22"/>
    <mergeCell ref="CT22:DA22"/>
    <mergeCell ref="A23:E23"/>
    <mergeCell ref="F23:AG23"/>
    <mergeCell ref="AH23:AO23"/>
    <mergeCell ref="AP23:AW23"/>
    <mergeCell ref="AX23:BE23"/>
    <mergeCell ref="BF23:BM23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BF24:BM24"/>
    <mergeCell ref="BN24:BU24"/>
    <mergeCell ref="BV24:CC24"/>
    <mergeCell ref="CD24:CK24"/>
    <mergeCell ref="CL24:CS24"/>
    <mergeCell ref="CT24:DA24"/>
    <mergeCell ref="A25:E25"/>
    <mergeCell ref="F25:AG25"/>
    <mergeCell ref="AH25:AO25"/>
    <mergeCell ref="AP25:AW25"/>
    <mergeCell ref="AX25:BE25"/>
    <mergeCell ref="BF25:BM25"/>
    <mergeCell ref="BN25:BU25"/>
    <mergeCell ref="BV25:CC25"/>
    <mergeCell ref="CD25:CK25"/>
    <mergeCell ref="CL25:CS25"/>
    <mergeCell ref="CT25:DA25"/>
    <mergeCell ref="A26:E26"/>
    <mergeCell ref="F26:AG26"/>
    <mergeCell ref="AH26:AO26"/>
    <mergeCell ref="AP26:AW26"/>
    <mergeCell ref="AX26:BE26"/>
    <mergeCell ref="A29:DA29"/>
    <mergeCell ref="BF26:BM26"/>
    <mergeCell ref="BN26:BU26"/>
    <mergeCell ref="BV26:CC26"/>
    <mergeCell ref="CD26:CK26"/>
    <mergeCell ref="CL26:CS26"/>
    <mergeCell ref="CT26:DA26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A27"/>
  <sheetViews>
    <sheetView view="pageBreakPreview" zoomScaleSheetLayoutView="100" zoomScalePageLayoutView="0" workbookViewId="0" topLeftCell="A5">
      <selection activeCell="CD21" sqref="CD21:CO2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31" t="s">
        <v>0</v>
      </c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</row>
    <row r="3" ht="3" customHeight="1"/>
    <row r="4" spans="69:105" s="3" customFormat="1" ht="24" customHeight="1">
      <c r="BQ4" s="32" t="s">
        <v>1</v>
      </c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6" ht="15.75">
      <c r="DA6" s="5" t="s">
        <v>2</v>
      </c>
    </row>
    <row r="8" spans="1:105" s="4" customFormat="1" ht="16.5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</row>
    <row r="9" spans="1:105" s="4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</row>
    <row r="10" spans="1:105" s="4" customFormat="1" ht="16.5">
      <c r="A10" s="34" t="s">
        <v>25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2" spans="1:105" s="2" customFormat="1" ht="30" customHeight="1">
      <c r="A12" s="71" t="s">
        <v>10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2"/>
      <c r="AH12" s="37" t="s">
        <v>26</v>
      </c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9"/>
      <c r="BR12" s="82" t="s">
        <v>27</v>
      </c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</row>
    <row r="13" spans="1:105" s="2" customFormat="1" ht="30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4"/>
      <c r="AH13" s="37" t="s">
        <v>11</v>
      </c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9"/>
      <c r="AT13" s="37" t="s">
        <v>28</v>
      </c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37" t="s">
        <v>12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9"/>
      <c r="BR13" s="37" t="s">
        <v>11</v>
      </c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9"/>
      <c r="CD13" s="37" t="s">
        <v>28</v>
      </c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9"/>
      <c r="CP13" s="82" t="s">
        <v>12</v>
      </c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</row>
    <row r="14" spans="1:105" s="2" customFormat="1" ht="15" customHeight="1">
      <c r="A14" s="40" t="s">
        <v>3</v>
      </c>
      <c r="B14" s="40"/>
      <c r="C14" s="40"/>
      <c r="D14" s="40"/>
      <c r="E14" s="40"/>
      <c r="F14" s="41" t="s">
        <v>13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50"/>
      <c r="AH14" s="47" t="s">
        <v>51</v>
      </c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9"/>
      <c r="AT14" s="47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9"/>
      <c r="BF14" s="47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9"/>
      <c r="BR14" s="47" t="s">
        <v>51</v>
      </c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9"/>
      <c r="CD14" s="47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9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</row>
    <row r="15" spans="1:105" s="2" customFormat="1" ht="27.75" customHeight="1">
      <c r="A15" s="40"/>
      <c r="B15" s="40"/>
      <c r="C15" s="40"/>
      <c r="D15" s="40"/>
      <c r="E15" s="40"/>
      <c r="F15" s="51" t="s">
        <v>14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2"/>
      <c r="AH15" s="47">
        <v>580</v>
      </c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9"/>
      <c r="AT15" s="47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9"/>
      <c r="BF15" s="47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9"/>
      <c r="BR15" s="47">
        <v>7916.46</v>
      </c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9"/>
      <c r="CD15" s="47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9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</row>
    <row r="16" spans="1:105" s="2" customFormat="1" ht="15" customHeight="1">
      <c r="A16" s="40" t="s">
        <v>4</v>
      </c>
      <c r="B16" s="40"/>
      <c r="C16" s="40"/>
      <c r="D16" s="40"/>
      <c r="E16" s="40"/>
      <c r="F16" s="41" t="s">
        <v>15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50"/>
      <c r="AH16" s="47" t="s">
        <v>51</v>
      </c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9"/>
      <c r="AT16" s="47" t="s">
        <v>51</v>
      </c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9"/>
      <c r="BF16" s="47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9"/>
      <c r="BR16" s="47" t="s">
        <v>51</v>
      </c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9"/>
      <c r="CD16" s="47" t="s">
        <v>51</v>
      </c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9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</row>
    <row r="17" spans="1:105" s="2" customFormat="1" ht="27.75" customHeight="1">
      <c r="A17" s="40"/>
      <c r="B17" s="40"/>
      <c r="C17" s="40"/>
      <c r="D17" s="40"/>
      <c r="E17" s="40"/>
      <c r="F17" s="51" t="s">
        <v>16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2"/>
      <c r="AH17" s="47">
        <v>320</v>
      </c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9"/>
      <c r="AT17" s="47">
        <v>1</v>
      </c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9"/>
      <c r="BF17" s="47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9"/>
      <c r="BR17" s="47">
        <v>20877.35</v>
      </c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9"/>
      <c r="CD17" s="47">
        <v>100</v>
      </c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9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</row>
    <row r="18" spans="1:105" s="2" customFormat="1" ht="15" customHeight="1">
      <c r="A18" s="40" t="s">
        <v>5</v>
      </c>
      <c r="B18" s="40"/>
      <c r="C18" s="40"/>
      <c r="D18" s="40"/>
      <c r="E18" s="40"/>
      <c r="F18" s="41" t="s">
        <v>17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50"/>
      <c r="AH18" s="47" t="s">
        <v>51</v>
      </c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9"/>
      <c r="AT18" s="47" t="s">
        <v>51</v>
      </c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9"/>
      <c r="BF18" s="47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9"/>
      <c r="BR18" s="47" t="s">
        <v>51</v>
      </c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9"/>
      <c r="CD18" s="47" t="s">
        <v>51</v>
      </c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9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</row>
    <row r="19" spans="1:105" s="2" customFormat="1" ht="40.5" customHeight="1">
      <c r="A19" s="40"/>
      <c r="B19" s="40"/>
      <c r="C19" s="40"/>
      <c r="D19" s="40"/>
      <c r="E19" s="40"/>
      <c r="F19" s="51" t="s">
        <v>18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2"/>
      <c r="AH19" s="47">
        <v>74</v>
      </c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9"/>
      <c r="AT19" s="47">
        <v>5</v>
      </c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9"/>
      <c r="BF19" s="47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9"/>
      <c r="BR19" s="47">
        <v>28428.81</v>
      </c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9"/>
      <c r="CD19" s="47">
        <v>2484</v>
      </c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9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</row>
    <row r="20" spans="1:105" s="2" customFormat="1" ht="27.75" customHeight="1">
      <c r="A20" s="40" t="s">
        <v>6</v>
      </c>
      <c r="B20" s="40"/>
      <c r="C20" s="40"/>
      <c r="D20" s="40"/>
      <c r="E20" s="40"/>
      <c r="F20" s="41" t="s">
        <v>19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50"/>
      <c r="AH20" s="47" t="s">
        <v>51</v>
      </c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9"/>
      <c r="AT20" s="47" t="s">
        <v>51</v>
      </c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9"/>
      <c r="BF20" s="47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9"/>
      <c r="BR20" s="47" t="s">
        <v>51</v>
      </c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9"/>
      <c r="CD20" s="47" t="s">
        <v>51</v>
      </c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9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</row>
    <row r="21" spans="1:105" s="2" customFormat="1" ht="40.5" customHeight="1">
      <c r="A21" s="40"/>
      <c r="B21" s="40"/>
      <c r="C21" s="40"/>
      <c r="D21" s="40"/>
      <c r="E21" s="40"/>
      <c r="F21" s="51" t="s">
        <v>18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2"/>
      <c r="AH21" s="47">
        <v>59</v>
      </c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9"/>
      <c r="AT21" s="47">
        <v>7</v>
      </c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9"/>
      <c r="BF21" s="47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9"/>
      <c r="BR21" s="47">
        <v>101482.26</v>
      </c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9"/>
      <c r="CD21" s="47">
        <v>14231</v>
      </c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9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</row>
    <row r="22" spans="1:105" s="2" customFormat="1" ht="15" customHeight="1">
      <c r="A22" s="40" t="s">
        <v>7</v>
      </c>
      <c r="B22" s="40"/>
      <c r="C22" s="40"/>
      <c r="D22" s="40"/>
      <c r="E22" s="40"/>
      <c r="F22" s="41" t="s">
        <v>20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50"/>
      <c r="AH22" s="47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9"/>
      <c r="AT22" s="47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9"/>
      <c r="BF22" s="47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9"/>
      <c r="BR22" s="47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9"/>
      <c r="CD22" s="47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9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</row>
    <row r="23" spans="1:105" s="2" customFormat="1" ht="40.5" customHeight="1">
      <c r="A23" s="40"/>
      <c r="B23" s="40"/>
      <c r="C23" s="40"/>
      <c r="D23" s="40"/>
      <c r="E23" s="40"/>
      <c r="F23" s="51" t="s">
        <v>18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2"/>
      <c r="AH23" s="47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9"/>
      <c r="AT23" s="47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9"/>
      <c r="BF23" s="47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9"/>
      <c r="BR23" s="47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9"/>
      <c r="CD23" s="47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9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</row>
    <row r="24" spans="1:105" s="2" customFormat="1" ht="15" customHeight="1">
      <c r="A24" s="40" t="s">
        <v>8</v>
      </c>
      <c r="B24" s="40"/>
      <c r="C24" s="40"/>
      <c r="D24" s="40"/>
      <c r="E24" s="40"/>
      <c r="F24" s="41" t="s">
        <v>21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50"/>
      <c r="AH24" s="47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9"/>
      <c r="AT24" s="47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9"/>
      <c r="BF24" s="47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9"/>
      <c r="BR24" s="47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9"/>
      <c r="CD24" s="47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9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</row>
    <row r="25" ht="3" customHeight="1"/>
    <row r="26" s="6" customFormat="1" ht="21.75" customHeight="1">
      <c r="A26" s="7" t="s">
        <v>22</v>
      </c>
    </row>
    <row r="27" spans="1:105" s="6" customFormat="1" ht="64.5" customHeight="1">
      <c r="A27" s="45" t="s">
        <v>23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</row>
    <row r="28" ht="3" customHeight="1"/>
  </sheetData>
  <sheetProtection/>
  <mergeCells count="102">
    <mergeCell ref="A12:AG13"/>
    <mergeCell ref="BR14:CC14"/>
    <mergeCell ref="CD14:CO14"/>
    <mergeCell ref="F14:AG14"/>
    <mergeCell ref="A27:DA27"/>
    <mergeCell ref="A15:E15"/>
    <mergeCell ref="F15:AG15"/>
    <mergeCell ref="A14:E14"/>
    <mergeCell ref="AH16:AS16"/>
    <mergeCell ref="A19:E19"/>
    <mergeCell ref="BQ4:DA4"/>
    <mergeCell ref="BQ2:DA2"/>
    <mergeCell ref="A8:DA8"/>
    <mergeCell ref="A10:DA10"/>
    <mergeCell ref="A17:E17"/>
    <mergeCell ref="F17:AG17"/>
    <mergeCell ref="AT16:BE16"/>
    <mergeCell ref="BF16:BQ16"/>
    <mergeCell ref="A16:E16"/>
    <mergeCell ref="F16:AG16"/>
    <mergeCell ref="F19:AG19"/>
    <mergeCell ref="AT18:BE18"/>
    <mergeCell ref="BF18:BQ18"/>
    <mergeCell ref="A18:E18"/>
    <mergeCell ref="F18:AG18"/>
    <mergeCell ref="AH18:AS18"/>
    <mergeCell ref="A21:E21"/>
    <mergeCell ref="F21:AG21"/>
    <mergeCell ref="AT20:BE20"/>
    <mergeCell ref="BF20:BQ20"/>
    <mergeCell ref="A20:E20"/>
    <mergeCell ref="F20:AG20"/>
    <mergeCell ref="AH20:AS20"/>
    <mergeCell ref="A22:E22"/>
    <mergeCell ref="F22:AG22"/>
    <mergeCell ref="AH22:AS22"/>
    <mergeCell ref="A23:E23"/>
    <mergeCell ref="F23:AG23"/>
    <mergeCell ref="AT22:BE22"/>
    <mergeCell ref="AH23:AS23"/>
    <mergeCell ref="AT23:BE23"/>
    <mergeCell ref="AT24:BE24"/>
    <mergeCell ref="BF24:BQ24"/>
    <mergeCell ref="BR24:CC24"/>
    <mergeCell ref="A24:E24"/>
    <mergeCell ref="F24:AG24"/>
    <mergeCell ref="AH24:AS24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CP14:DA14"/>
    <mergeCell ref="AH15:AS15"/>
    <mergeCell ref="AT15:BE15"/>
    <mergeCell ref="BF15:BQ15"/>
    <mergeCell ref="BR15:CC15"/>
    <mergeCell ref="CD15:CO15"/>
    <mergeCell ref="CP15:DA15"/>
    <mergeCell ref="AH14:AS14"/>
    <mergeCell ref="AT14:BE14"/>
    <mergeCell ref="BF14:BQ14"/>
    <mergeCell ref="CD16:CO16"/>
    <mergeCell ref="CP16:DA16"/>
    <mergeCell ref="AH17:AS17"/>
    <mergeCell ref="AT17:BE17"/>
    <mergeCell ref="BF17:BQ17"/>
    <mergeCell ref="BR17:CC17"/>
    <mergeCell ref="CD17:CO17"/>
    <mergeCell ref="CP17:DA17"/>
    <mergeCell ref="BR16:CC16"/>
    <mergeCell ref="CD18:CO18"/>
    <mergeCell ref="CP18:DA18"/>
    <mergeCell ref="AH19:AS19"/>
    <mergeCell ref="AT19:BE19"/>
    <mergeCell ref="BF19:BQ19"/>
    <mergeCell ref="BR19:CC19"/>
    <mergeCell ref="CD19:CO19"/>
    <mergeCell ref="CP19:DA19"/>
    <mergeCell ref="BR18:CC18"/>
    <mergeCell ref="CD20:CO20"/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BF23:BQ23"/>
    <mergeCell ref="BR23:CC23"/>
    <mergeCell ref="CD24:CO24"/>
    <mergeCell ref="CP24:DA24"/>
    <mergeCell ref="CD22:CO22"/>
    <mergeCell ref="CP22:DA22"/>
    <mergeCell ref="CD23:CO23"/>
    <mergeCell ref="CP23:DA23"/>
    <mergeCell ref="BR22:CC22"/>
    <mergeCell ref="BF22:BQ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Чернова Евгения Викторовна</cp:lastModifiedBy>
  <cp:lastPrinted>2020-11-01T23:11:11Z</cp:lastPrinted>
  <dcterms:created xsi:type="dcterms:W3CDTF">2011-01-11T10:25:48Z</dcterms:created>
  <dcterms:modified xsi:type="dcterms:W3CDTF">2020-11-01T23:33:18Z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